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hristina's Files\COE\Grad\misc\"/>
    </mc:Choice>
  </mc:AlternateContent>
  <xr:revisionPtr revIDLastSave="0" documentId="8_{B45E1F02-2FA0-44D3-A4B7-2C8D496C0122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GPA calculator (empty)" sheetId="1" r:id="rId1"/>
    <sheet name="GPA calculator (Example)" sheetId="4" r:id="rId2"/>
    <sheet name="Numerical Grade Table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4" l="1"/>
  <c r="H53" i="4"/>
  <c r="G53" i="4"/>
  <c r="I52" i="4"/>
  <c r="H52" i="4"/>
  <c r="G52" i="4"/>
  <c r="I51" i="4"/>
  <c r="H51" i="4"/>
  <c r="G51" i="4"/>
  <c r="I50" i="4"/>
  <c r="H50" i="4"/>
  <c r="G50" i="4"/>
  <c r="I48" i="4"/>
  <c r="H48" i="4"/>
  <c r="G48" i="4"/>
  <c r="I47" i="4"/>
  <c r="H47" i="4"/>
  <c r="G47" i="4"/>
  <c r="I46" i="4"/>
  <c r="H46" i="4"/>
  <c r="G46" i="4"/>
  <c r="I45" i="4"/>
  <c r="H45" i="4"/>
  <c r="G45" i="4"/>
  <c r="I43" i="4"/>
  <c r="H43" i="4"/>
  <c r="G43" i="4"/>
  <c r="I42" i="4"/>
  <c r="H42" i="4"/>
  <c r="G42" i="4"/>
  <c r="I41" i="4"/>
  <c r="H41" i="4"/>
  <c r="G41" i="4"/>
  <c r="I40" i="4"/>
  <c r="H40" i="4"/>
  <c r="G40" i="4"/>
  <c r="I38" i="4"/>
  <c r="H38" i="4"/>
  <c r="G38" i="4"/>
  <c r="I37" i="4"/>
  <c r="H37" i="4"/>
  <c r="G37" i="4"/>
  <c r="I36" i="4"/>
  <c r="H36" i="4"/>
  <c r="G36" i="4"/>
  <c r="I35" i="4"/>
  <c r="H35" i="4"/>
  <c r="G35" i="4"/>
  <c r="I33" i="4"/>
  <c r="H33" i="4"/>
  <c r="G33" i="4"/>
  <c r="I32" i="4"/>
  <c r="H32" i="4"/>
  <c r="G32" i="4"/>
  <c r="I31" i="4"/>
  <c r="H31" i="4"/>
  <c r="G31" i="4"/>
  <c r="I30" i="4"/>
  <c r="H30" i="4"/>
  <c r="G30" i="4"/>
  <c r="I28" i="4"/>
  <c r="H28" i="4"/>
  <c r="G28" i="4"/>
  <c r="I27" i="4"/>
  <c r="H27" i="4"/>
  <c r="G27" i="4"/>
  <c r="I26" i="4"/>
  <c r="H26" i="4"/>
  <c r="G26" i="4"/>
  <c r="I25" i="4"/>
  <c r="H25" i="4"/>
  <c r="G25" i="4"/>
  <c r="I23" i="4"/>
  <c r="H23" i="4"/>
  <c r="G23" i="4"/>
  <c r="I22" i="4"/>
  <c r="H22" i="4"/>
  <c r="G22" i="4"/>
  <c r="I21" i="4"/>
  <c r="H21" i="4"/>
  <c r="G21" i="4"/>
  <c r="I20" i="4"/>
  <c r="H20" i="4"/>
  <c r="G20" i="4"/>
  <c r="I18" i="4"/>
  <c r="H18" i="4"/>
  <c r="G18" i="4"/>
  <c r="I17" i="4"/>
  <c r="H17" i="4"/>
  <c r="G17" i="4"/>
  <c r="I16" i="4"/>
  <c r="H16" i="4"/>
  <c r="G16" i="4"/>
  <c r="I15" i="4"/>
  <c r="H15" i="4"/>
  <c r="G15" i="4"/>
  <c r="I13" i="4"/>
  <c r="H13" i="4"/>
  <c r="G13" i="4"/>
  <c r="I12" i="4"/>
  <c r="H12" i="4"/>
  <c r="G12" i="4"/>
  <c r="I11" i="4"/>
  <c r="H11" i="4"/>
  <c r="G11" i="4"/>
  <c r="G10" i="4"/>
  <c r="H10" i="4" s="1"/>
  <c r="I10" i="4" s="1"/>
  <c r="C9" i="4"/>
  <c r="C14" i="4" s="1"/>
  <c r="C19" i="4" s="1"/>
  <c r="C24" i="4" s="1"/>
  <c r="C29" i="4" s="1"/>
  <c r="C34" i="4" s="1"/>
  <c r="C39" i="4" s="1"/>
  <c r="C44" i="4" s="1"/>
  <c r="C49" i="4" s="1"/>
  <c r="C54" i="4" s="1"/>
  <c r="I8" i="4"/>
  <c r="H8" i="4"/>
  <c r="G8" i="4"/>
  <c r="I7" i="4"/>
  <c r="H7" i="4"/>
  <c r="G7" i="4"/>
  <c r="G6" i="4"/>
  <c r="H6" i="4" s="1"/>
  <c r="I6" i="4" s="1"/>
  <c r="G5" i="4"/>
  <c r="H5" i="4" s="1"/>
  <c r="I51" i="1"/>
  <c r="H51" i="1"/>
  <c r="G51" i="1"/>
  <c r="I46" i="1"/>
  <c r="H46" i="1"/>
  <c r="G46" i="1"/>
  <c r="I41" i="1"/>
  <c r="H41" i="1"/>
  <c r="G41" i="1"/>
  <c r="I36" i="1"/>
  <c r="H36" i="1"/>
  <c r="G36" i="1"/>
  <c r="I31" i="1"/>
  <c r="H31" i="1"/>
  <c r="G31" i="1"/>
  <c r="I26" i="1"/>
  <c r="H26" i="1"/>
  <c r="G26" i="1"/>
  <c r="G21" i="1"/>
  <c r="H21" i="1" s="1"/>
  <c r="I21" i="1" s="1"/>
  <c r="I16" i="1"/>
  <c r="H16" i="1"/>
  <c r="G16" i="1"/>
  <c r="I11" i="1"/>
  <c r="H11" i="1"/>
  <c r="G11" i="1"/>
  <c r="G6" i="1"/>
  <c r="H6" i="1" s="1"/>
  <c r="I6" i="1" s="1"/>
  <c r="H9" i="4" l="1"/>
  <c r="H14" i="4" s="1"/>
  <c r="H19" i="4" s="1"/>
  <c r="H24" i="4" s="1"/>
  <c r="H29" i="4" s="1"/>
  <c r="H34" i="4" s="1"/>
  <c r="H39" i="4" s="1"/>
  <c r="H44" i="4" s="1"/>
  <c r="H49" i="4" s="1"/>
  <c r="H54" i="4" s="1"/>
  <c r="I5" i="4"/>
  <c r="I9" i="4" s="1"/>
  <c r="I14" i="4" s="1"/>
  <c r="I19" i="4" s="1"/>
  <c r="I24" i="4" s="1"/>
  <c r="I29" i="4" s="1"/>
  <c r="I34" i="4" s="1"/>
  <c r="I39" i="4" s="1"/>
  <c r="I44" i="4" s="1"/>
  <c r="I49" i="4" s="1"/>
  <c r="I54" i="4" s="1"/>
  <c r="I56" i="4" s="1"/>
  <c r="C9" i="1"/>
  <c r="C14" i="1" s="1"/>
  <c r="C19" i="1" s="1"/>
  <c r="C24" i="1" s="1"/>
  <c r="C29" i="1" s="1"/>
  <c r="C34" i="1" s="1"/>
  <c r="C39" i="1" s="1"/>
  <c r="C44" i="1" s="1"/>
  <c r="C49" i="1" s="1"/>
  <c r="C54" i="1" s="1"/>
  <c r="H53" i="1"/>
  <c r="H52" i="1"/>
  <c r="H50" i="1"/>
  <c r="H48" i="1"/>
  <c r="H47" i="1"/>
  <c r="H45" i="1"/>
  <c r="H43" i="1"/>
  <c r="H42" i="1"/>
  <c r="H40" i="1"/>
  <c r="H38" i="1"/>
  <c r="H37" i="1"/>
  <c r="H35" i="1"/>
  <c r="H33" i="1"/>
  <c r="H32" i="1"/>
  <c r="H30" i="1"/>
  <c r="H28" i="1"/>
  <c r="H27" i="1"/>
  <c r="H25" i="1"/>
  <c r="H23" i="1"/>
  <c r="H22" i="1"/>
  <c r="H18" i="1"/>
  <c r="H17" i="1"/>
  <c r="H15" i="1"/>
  <c r="H13" i="1"/>
  <c r="H10" i="1"/>
  <c r="I10" i="1" s="1"/>
  <c r="G53" i="1"/>
  <c r="G52" i="1"/>
  <c r="G50" i="1"/>
  <c r="G48" i="1"/>
  <c r="G47" i="1"/>
  <c r="G45" i="1"/>
  <c r="G43" i="1"/>
  <c r="G42" i="1"/>
  <c r="G40" i="1"/>
  <c r="G38" i="1"/>
  <c r="G37" i="1"/>
  <c r="G35" i="1"/>
  <c r="G33" i="1"/>
  <c r="G32" i="1"/>
  <c r="G30" i="1"/>
  <c r="G28" i="1"/>
  <c r="G27" i="1"/>
  <c r="G25" i="1"/>
  <c r="G23" i="1"/>
  <c r="G22" i="1"/>
  <c r="G20" i="1"/>
  <c r="H20" i="1" s="1"/>
  <c r="I20" i="1" s="1"/>
  <c r="G18" i="1"/>
  <c r="G17" i="1"/>
  <c r="G15" i="1"/>
  <c r="G13" i="1"/>
  <c r="G12" i="1"/>
  <c r="H12" i="1" s="1"/>
  <c r="I12" i="1" s="1"/>
  <c r="G10" i="1"/>
  <c r="G7" i="1"/>
  <c r="H7" i="1" s="1"/>
  <c r="I7" i="1" s="1"/>
  <c r="G8" i="1"/>
  <c r="H8" i="1" s="1"/>
  <c r="I8" i="1" s="1"/>
  <c r="G5" i="1"/>
  <c r="H5" i="1" s="1"/>
  <c r="I5" i="1" s="1"/>
  <c r="I53" i="1"/>
  <c r="I52" i="1"/>
  <c r="I50" i="1"/>
  <c r="I43" i="1"/>
  <c r="I42" i="1"/>
  <c r="I40" i="1"/>
  <c r="I38" i="1"/>
  <c r="I37" i="1"/>
  <c r="I35" i="1"/>
  <c r="I33" i="1"/>
  <c r="I32" i="1"/>
  <c r="I30" i="1"/>
  <c r="I28" i="1"/>
  <c r="I27" i="1"/>
  <c r="I25" i="1"/>
  <c r="I23" i="1"/>
  <c r="I22" i="1"/>
  <c r="I18" i="1"/>
  <c r="I17" i="1"/>
  <c r="I15" i="1"/>
  <c r="I13" i="1"/>
  <c r="I48" i="1" l="1"/>
  <c r="I47" i="1"/>
  <c r="I45" i="1" l="1"/>
  <c r="H9" i="1"/>
  <c r="I9" i="1" l="1"/>
  <c r="H14" i="1"/>
  <c r="H19" i="1" s="1"/>
  <c r="H24" i="1" s="1"/>
  <c r="H29" i="1" s="1"/>
  <c r="H34" i="1" s="1"/>
  <c r="H39" i="1" s="1"/>
  <c r="H44" i="1" s="1"/>
  <c r="H49" i="1" s="1"/>
  <c r="H54" i="1" s="1"/>
  <c r="I14" i="1" l="1"/>
  <c r="I19" i="1" s="1"/>
  <c r="I24" i="1" s="1"/>
  <c r="I29" i="1" s="1"/>
  <c r="I34" i="1" s="1"/>
  <c r="I39" i="1" s="1"/>
  <c r="I44" i="1" s="1"/>
  <c r="I49" i="1" s="1"/>
  <c r="I54" i="1" s="1"/>
  <c r="I56" i="1" l="1"/>
</calcChain>
</file>

<file path=xl/sharedStrings.xml><?xml version="1.0" encoding="utf-8"?>
<sst xmlns="http://schemas.openxmlformats.org/spreadsheetml/2006/main" count="91" uniqueCount="42">
  <si>
    <t>Course #</t>
  </si>
  <si>
    <t>Quality points</t>
  </si>
  <si>
    <t>Numerical grade</t>
  </si>
  <si>
    <t>GPA</t>
  </si>
  <si>
    <t>A</t>
  </si>
  <si>
    <t>   </t>
  </si>
  <si>
    <t>C+</t>
  </si>
  <si>
    <t>B+</t>
  </si>
  <si>
    <t>C</t>
  </si>
  <si>
    <t>B</t>
  </si>
  <si>
    <t>F</t>
  </si>
  <si>
    <t>Credits (earned)</t>
  </si>
  <si>
    <t>Instructions:</t>
  </si>
  <si>
    <t>Name:</t>
  </si>
  <si>
    <t>Your first semester of enrollment:</t>
  </si>
  <si>
    <t>Add your name here</t>
  </si>
  <si>
    <t>Please add your first semester of enrollment</t>
  </si>
  <si>
    <t>no effect on your GPA and will cause problems with this worksheet.</t>
  </si>
  <si>
    <t>B-</t>
  </si>
  <si>
    <t>Semester</t>
  </si>
  <si>
    <t>cumulative</t>
  </si>
  <si>
    <t>Original grade</t>
  </si>
  <si>
    <t>Grade with repeat/substitution in past</t>
  </si>
  <si>
    <t>New grade and/or future repeat/substition</t>
  </si>
  <si>
    <t>D+</t>
  </si>
  <si>
    <t>D</t>
  </si>
  <si>
    <t>D-</t>
  </si>
  <si>
    <t>C-</t>
  </si>
  <si>
    <t>A-</t>
  </si>
  <si>
    <t>- Leave a blank cell (columns C, D, E, F) if you have not completed a course and you still have not earned your grade</t>
  </si>
  <si>
    <t>- Please fill shaded cells in columns A to F only</t>
  </si>
  <si>
    <t>S</t>
  </si>
  <si>
    <t>Most Recent Grade</t>
  </si>
  <si>
    <t>- The colums H &amp; I, 'Numerical grade' and 'Quality points' will automatically update if letter grades are correctly filled</t>
  </si>
  <si>
    <t xml:space="preserve"> - Do not include grades of W, S, U, I, *, IP, NE, or X.  These have</t>
  </si>
  <si>
    <t>Student Husky</t>
  </si>
  <si>
    <t>EXAMPLE</t>
  </si>
  <si>
    <t>Fall 2020</t>
  </si>
  <si>
    <t>CHME 7320</t>
  </si>
  <si>
    <t>CHME 7340</t>
  </si>
  <si>
    <t>NNMD 5270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</si>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</sst>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Protection="1"/>
    <xf numFmtId="164" fontId="2" fillId="0" borderId="1" xfId="0" applyNumberFormat="1" applyFont="1" applyBorder="1" applyProtection="1"/>
    <xf numFmtId="0" fontId="6" fillId="0" borderId="6" xfId="0" applyFont="1" applyFill="1" applyBorder="1" applyProtection="1"/>
    <xf numFmtId="0" fontId="8" fillId="0" borderId="7" xfId="0" applyFont="1" applyFill="1" applyBorder="1" applyAlignment="1" applyProtection="1">
      <alignment wrapText="1"/>
    </xf>
    <xf numFmtId="0" fontId="9" fillId="0" borderId="7" xfId="0" applyFont="1" applyFill="1" applyBorder="1" applyProtection="1"/>
    <xf numFmtId="0" fontId="8" fillId="0" borderId="7" xfId="0" applyFont="1" applyFill="1" applyBorder="1" applyAlignment="1" applyProtection="1">
      <alignment horizontal="center"/>
    </xf>
    <xf numFmtId="164" fontId="2" fillId="0" borderId="7" xfId="0" applyNumberFormat="1" applyFont="1" applyFill="1" applyBorder="1" applyProtection="1"/>
    <xf numFmtId="164" fontId="2" fillId="0" borderId="2" xfId="0" applyNumberFormat="1" applyFont="1" applyBorder="1" applyProtection="1"/>
    <xf numFmtId="0" fontId="6" fillId="0" borderId="8" xfId="0" applyFont="1" applyFill="1" applyBorder="1" applyProtection="1"/>
    <xf numFmtId="0" fontId="8" fillId="0" borderId="4" xfId="0" applyFont="1" applyFill="1" applyBorder="1" applyAlignment="1" applyProtection="1">
      <alignment wrapText="1"/>
    </xf>
    <xf numFmtId="0" fontId="9" fillId="0" borderId="4" xfId="0" applyFont="1" applyFill="1" applyBorder="1" applyProtection="1"/>
    <xf numFmtId="0" fontId="8" fillId="0" borderId="4" xfId="0" applyFont="1" applyFill="1" applyBorder="1" applyAlignment="1" applyProtection="1">
      <alignment horizontal="center"/>
    </xf>
    <xf numFmtId="164" fontId="2" fillId="0" borderId="4" xfId="0" applyNumberFormat="1" applyFont="1" applyFill="1" applyBorder="1" applyProtection="1"/>
    <xf numFmtId="164" fontId="2" fillId="0" borderId="9" xfId="0" applyNumberFormat="1" applyFont="1" applyBorder="1" applyProtection="1"/>
    <xf numFmtId="0" fontId="1" fillId="3" borderId="0" xfId="0" applyFont="1" applyFill="1" applyAlignment="1" applyProtection="1">
      <alignment horizontal="center"/>
    </xf>
    <xf numFmtId="164" fontId="3" fillId="3" borderId="0" xfId="0" applyNumberFormat="1" applyFont="1" applyFill="1" applyProtection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0" xfId="0" quotePrefix="1" applyFont="1" applyProtection="1">
      <protection locked="0"/>
    </xf>
    <xf numFmtId="0" fontId="4" fillId="0" borderId="0" xfId="0" quotePrefix="1" applyFont="1" applyAlignment="1" applyProtection="1">
      <alignment wrapText="1"/>
      <protection locked="0"/>
    </xf>
    <xf numFmtId="49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6"/>
  <sheetViews>
    <sheetView showGridLines="0" tabSelected="1" workbookViewId="0"/>
  </sheetViews>
  <sheetFormatPr defaultRowHeight="15" x14ac:dyDescent="0.25"/>
  <cols>
    <col min="1" max="1" width="16" style="4" customWidth="1"/>
    <col min="2" max="2" width="19.5703125" style="4" customWidth="1"/>
    <col min="3" max="3" width="10.85546875" style="4" customWidth="1"/>
    <col min="4" max="4" width="13" style="4" customWidth="1"/>
    <col min="5" max="5" width="22.85546875" style="4" customWidth="1"/>
    <col min="6" max="6" width="17.7109375" style="4" bestFit="1" customWidth="1"/>
    <col min="7" max="7" width="13.42578125" style="4" hidden="1" customWidth="1"/>
    <col min="8" max="8" width="10.5703125" style="4" bestFit="1" customWidth="1"/>
    <col min="9" max="9" width="11" style="4" customWidth="1"/>
    <col min="10" max="10" width="9.140625" style="4"/>
    <col min="11" max="11" width="63.140625" style="43" customWidth="1"/>
    <col min="12" max="16384" width="9.140625" style="4"/>
  </cols>
  <sheetData>
    <row r="1" spans="1:17" ht="24" customHeight="1" x14ac:dyDescent="0.25">
      <c r="A1" s="3" t="s">
        <v>13</v>
      </c>
      <c r="B1" s="42" t="s">
        <v>15</v>
      </c>
      <c r="C1" s="43"/>
      <c r="D1" s="44"/>
      <c r="E1" s="44"/>
      <c r="F1" s="44"/>
      <c r="G1" s="44"/>
      <c r="H1" s="44"/>
      <c r="I1" s="44"/>
      <c r="K1" s="46" t="s">
        <v>12</v>
      </c>
      <c r="L1" s="6"/>
      <c r="M1" s="6"/>
      <c r="N1" s="6"/>
      <c r="O1" s="6"/>
      <c r="P1" s="6"/>
      <c r="Q1" s="6"/>
    </row>
    <row r="2" spans="1:17" ht="62.45" customHeight="1" x14ac:dyDescent="0.25">
      <c r="A2" s="7" t="s">
        <v>14</v>
      </c>
      <c r="B2" s="42" t="s">
        <v>16</v>
      </c>
      <c r="C2" s="43"/>
      <c r="D2" s="44"/>
      <c r="E2" s="44"/>
      <c r="F2" s="44"/>
      <c r="G2" s="44"/>
      <c r="H2" s="44"/>
      <c r="I2" s="44"/>
      <c r="K2" s="47" t="s">
        <v>30</v>
      </c>
      <c r="L2" s="6"/>
      <c r="M2" s="6"/>
      <c r="N2" s="6"/>
      <c r="O2" s="6"/>
      <c r="P2" s="6"/>
      <c r="Q2" s="6"/>
    </row>
    <row r="3" spans="1:17" ht="29.25" x14ac:dyDescent="0.25">
      <c r="K3" s="48" t="s">
        <v>29</v>
      </c>
      <c r="L3" s="6"/>
      <c r="M3" s="6"/>
      <c r="N3" s="6"/>
      <c r="O3" s="6"/>
      <c r="P3" s="6"/>
      <c r="Q3" s="6"/>
    </row>
    <row r="4" spans="1:17" ht="52.15" customHeight="1" x14ac:dyDescent="0.25">
      <c r="A4" s="8" t="s">
        <v>19</v>
      </c>
      <c r="B4" s="9" t="s">
        <v>0</v>
      </c>
      <c r="C4" s="9" t="s">
        <v>11</v>
      </c>
      <c r="D4" s="9" t="s">
        <v>21</v>
      </c>
      <c r="E4" s="9" t="s">
        <v>22</v>
      </c>
      <c r="F4" s="9" t="s">
        <v>23</v>
      </c>
      <c r="G4" s="10" t="s">
        <v>32</v>
      </c>
      <c r="H4" s="10" t="s">
        <v>2</v>
      </c>
      <c r="I4" s="9" t="s">
        <v>1</v>
      </c>
      <c r="K4" s="48" t="s">
        <v>33</v>
      </c>
      <c r="L4" s="6"/>
      <c r="M4" s="6"/>
      <c r="N4" s="6"/>
      <c r="O4" s="6"/>
      <c r="P4" s="6"/>
      <c r="Q4" s="6"/>
    </row>
    <row r="5" spans="1:17" x14ac:dyDescent="0.25">
      <c r="A5" s="27"/>
      <c r="B5" s="28"/>
      <c r="C5" s="29"/>
      <c r="D5" s="30"/>
      <c r="E5" s="30"/>
      <c r="F5" s="31"/>
      <c r="G5" s="45" t="str">
        <f>IF(ISTEXT(F5),F5,IF(ISTEXT(E5),E5,IF(ISTEXT(D5),D5,"")))</f>
        <v/>
      </c>
      <c r="H5" s="11" t="str">
        <f>IF(AND(ISBLANK(D5),ISBLANK(F5)),"",VLOOKUP(G5,'Numerical Grade Table'!$A$2:$B$14,2,FALSE))</f>
        <v/>
      </c>
      <c r="I5" s="12" t="str">
        <f>IF(AND(ISBLANK(D5),ISBLANK(F5)),"",C5*H5)</f>
        <v/>
      </c>
      <c r="K5" s="49" t="s">
        <v>34</v>
      </c>
      <c r="L5" s="6"/>
      <c r="M5" s="6"/>
      <c r="N5" s="6"/>
      <c r="O5" s="6"/>
      <c r="P5" s="6"/>
      <c r="Q5" s="6"/>
    </row>
    <row r="6" spans="1:17" x14ac:dyDescent="0.25">
      <c r="A6" s="27"/>
      <c r="B6" s="28"/>
      <c r="C6" s="29"/>
      <c r="D6" s="30"/>
      <c r="E6" s="30"/>
      <c r="F6" s="31"/>
      <c r="G6" s="45" t="str">
        <f t="shared" ref="G6" si="0">IF(ISTEXT(F6),F6,IF(ISTEXT(E6),E6,IF(ISTEXT(D6),D6,"")))</f>
        <v/>
      </c>
      <c r="H6" s="11" t="str">
        <f>IF(AND(ISBLANK(D6),ISBLANK(F6)),"",VLOOKUP(G6,'Numerical Grade Table'!$A$2:$B$14,2,FALSE))</f>
        <v/>
      </c>
      <c r="I6" s="12" t="str">
        <f t="shared" ref="I6" si="1">IF(AND(ISBLANK(D6),ISBLANK(F6)),"",C6*H6)</f>
        <v/>
      </c>
      <c r="K6" s="49" t="s">
        <v>17</v>
      </c>
      <c r="L6" s="6"/>
      <c r="M6" s="6"/>
      <c r="N6" s="6"/>
      <c r="O6" s="6"/>
      <c r="P6" s="6"/>
      <c r="Q6" s="6"/>
    </row>
    <row r="7" spans="1:17" x14ac:dyDescent="0.25">
      <c r="A7" s="27"/>
      <c r="B7" s="28"/>
      <c r="C7" s="29"/>
      <c r="D7" s="30"/>
      <c r="E7" s="30"/>
      <c r="F7" s="31"/>
      <c r="G7" s="45" t="str">
        <f t="shared" ref="G7:G8" si="2">IF(ISTEXT(F7),F7,IF(ISTEXT(E7),E7,IF(ISTEXT(D7),D7,"")))</f>
        <v/>
      </c>
      <c r="H7" s="11" t="str">
        <f>IF(AND(ISBLANK(D7),ISBLANK(F7)),"",VLOOKUP(G7,'Numerical Grade Table'!$A$2:$B$14,2,FALSE))</f>
        <v/>
      </c>
      <c r="I7" s="12" t="str">
        <f t="shared" ref="I7:I8" si="3">IF(AND(ISBLANK(D7),ISBLANK(F7)),"",C7*H7)</f>
        <v/>
      </c>
      <c r="K7" s="49"/>
      <c r="L7" s="6"/>
      <c r="M7" s="6"/>
      <c r="N7" s="6"/>
      <c r="O7" s="6"/>
      <c r="P7" s="6"/>
      <c r="Q7" s="6"/>
    </row>
    <row r="8" spans="1:17" x14ac:dyDescent="0.25">
      <c r="A8" s="32"/>
      <c r="B8" s="33"/>
      <c r="C8" s="34"/>
      <c r="D8" s="35"/>
      <c r="E8" s="35"/>
      <c r="F8" s="36"/>
      <c r="G8" s="45" t="str">
        <f t="shared" si="2"/>
        <v/>
      </c>
      <c r="H8" s="11" t="str">
        <f>IF(AND(ISBLANK(D8),ISBLANK(F8)),"",VLOOKUP(G8,'Numerical Grade Table'!$A$2:$B$14,2,FALSE))</f>
        <v/>
      </c>
      <c r="I8" s="12" t="str">
        <f t="shared" si="3"/>
        <v/>
      </c>
      <c r="L8" s="6"/>
      <c r="M8" s="6"/>
      <c r="N8" s="6"/>
      <c r="O8" s="6"/>
      <c r="P8" s="6"/>
      <c r="Q8" s="6"/>
    </row>
    <row r="9" spans="1:17" x14ac:dyDescent="0.25">
      <c r="A9" s="13" t="s">
        <v>20</v>
      </c>
      <c r="B9" s="14"/>
      <c r="C9" s="15" t="str">
        <f>IF(AND(ISBLANK($D$5),ISBLANK($F$5)),"",SUMIF(G5:G8,"?*",C5:C8))</f>
        <v/>
      </c>
      <c r="D9" s="16"/>
      <c r="E9" s="16"/>
      <c r="F9" s="16"/>
      <c r="G9" s="16"/>
      <c r="H9" s="17" t="str">
        <f>IF(ISBLANK(D5),"",SUM(H5:H8))</f>
        <v/>
      </c>
      <c r="I9" s="18" t="str">
        <f>IF(ISBLANK(D5),"",SUM(I5:I8))</f>
        <v/>
      </c>
    </row>
    <row r="10" spans="1:17" x14ac:dyDescent="0.25">
      <c r="A10" s="37"/>
      <c r="B10" s="38"/>
      <c r="C10" s="39"/>
      <c r="D10" s="40"/>
      <c r="E10" s="40"/>
      <c r="F10" s="41"/>
      <c r="G10" s="45" t="str">
        <f>IF(ISTEXT(F10),F10,IF(ISTEXT(E10),E10,IF(ISTEXT(D10),D10,"")))</f>
        <v/>
      </c>
      <c r="H10" s="11" t="str">
        <f>IF(AND(ISBLANK(D10),ISBLANK(F10)),"",VLOOKUP(G10,'Numerical Grade Table'!$A$2:$B$14,2,FALSE))</f>
        <v/>
      </c>
      <c r="I10" s="12" t="str">
        <f>IF(AND(ISBLANK(D10),ISBLANK(F10)),"",C10*H10)</f>
        <v/>
      </c>
    </row>
    <row r="11" spans="1:17" x14ac:dyDescent="0.25">
      <c r="A11" s="27"/>
      <c r="B11" s="28"/>
      <c r="C11" s="29"/>
      <c r="D11" s="30"/>
      <c r="E11" s="30"/>
      <c r="F11" s="31"/>
      <c r="G11" s="45" t="str">
        <f t="shared" ref="G11" si="4">IF(ISTEXT(F11),F11,IF(ISTEXT(E11),E11,IF(ISTEXT(D11),D11,"")))</f>
        <v/>
      </c>
      <c r="H11" s="11" t="str">
        <f>IF(AND(ISBLANK(D11),ISBLANK(F11)),"",VLOOKUP(G11,'Numerical Grade Table'!$A$2:$B$14,2,FALSE))</f>
        <v/>
      </c>
      <c r="I11" s="12" t="str">
        <f t="shared" ref="I11" si="5">IF(AND(ISBLANK(D11),ISBLANK(F11)),"",C11*H11)</f>
        <v/>
      </c>
    </row>
    <row r="12" spans="1:17" x14ac:dyDescent="0.25">
      <c r="A12" s="27"/>
      <c r="B12" s="28"/>
      <c r="C12" s="29"/>
      <c r="D12" s="30"/>
      <c r="E12" s="30"/>
      <c r="F12" s="31"/>
      <c r="G12" s="45" t="str">
        <f t="shared" ref="G12:G13" si="6">IF(ISTEXT(F12),F12,IF(ISTEXT(E12),E12,IF(ISTEXT(D12),D12,"")))</f>
        <v/>
      </c>
      <c r="H12" s="11" t="str">
        <f>IF(AND(ISBLANK(D12),ISBLANK(F12)),"",VLOOKUP(G12,'Numerical Grade Table'!$A$2:$B$14,2,FALSE))</f>
        <v/>
      </c>
      <c r="I12" s="12" t="str">
        <f t="shared" ref="I12:I13" si="7">IF(AND(ISBLANK(D12),ISBLANK(F12)),"",C12*H12)</f>
        <v/>
      </c>
    </row>
    <row r="13" spans="1:17" x14ac:dyDescent="0.25">
      <c r="A13" s="27"/>
      <c r="B13" s="28"/>
      <c r="C13" s="29"/>
      <c r="D13" s="30"/>
      <c r="E13" s="30"/>
      <c r="F13" s="31"/>
      <c r="G13" s="45" t="str">
        <f t="shared" si="6"/>
        <v/>
      </c>
      <c r="H13" s="11" t="str">
        <f>IF(AND(ISBLANK(D13),ISBLANK(F13)),"",VLOOKUP(G13,'Numerical Grade Table'!$A$2:$B$14,2,FALSE))</f>
        <v/>
      </c>
      <c r="I13" s="12" t="str">
        <f t="shared" si="7"/>
        <v/>
      </c>
    </row>
    <row r="14" spans="1:17" x14ac:dyDescent="0.25">
      <c r="A14" s="13" t="s">
        <v>20</v>
      </c>
      <c r="B14" s="14"/>
      <c r="C14" s="15" t="str">
        <f>IF(AND(ISBLANK($D$5),ISBLANK($F$5)),"",C9+SUMIF(G10:G13,"?*",C10:C13))</f>
        <v/>
      </c>
      <c r="D14" s="16"/>
      <c r="E14" s="16"/>
      <c r="F14" s="16"/>
      <c r="G14" s="16"/>
      <c r="H14" s="17" t="str">
        <f>IF(ISBLANK(D$5),"",SUM(H9:H13))</f>
        <v/>
      </c>
      <c r="I14" s="18" t="str">
        <f>IF(ISBLANK(D$5),"",SUM(I9:I13))</f>
        <v/>
      </c>
    </row>
    <row r="15" spans="1:17" x14ac:dyDescent="0.25">
      <c r="A15" s="37"/>
      <c r="B15" s="38"/>
      <c r="C15" s="39"/>
      <c r="D15" s="40"/>
      <c r="E15" s="40"/>
      <c r="F15" s="41"/>
      <c r="G15" s="45" t="str">
        <f>IF(ISTEXT(F15),F15,IF(ISTEXT(E15),E15,IF(ISTEXT(D15),D15,"")))</f>
        <v/>
      </c>
      <c r="H15" s="11" t="str">
        <f>IF(AND(ISBLANK(D15),ISBLANK(F15)),"",VLOOKUP(G15,'Numerical Grade Table'!$A$2:$B$14,2,FALSE))</f>
        <v/>
      </c>
      <c r="I15" s="12" t="str">
        <f>IF(AND(ISBLANK(D15),ISBLANK(F15)),"",C15*H15)</f>
        <v/>
      </c>
    </row>
    <row r="16" spans="1:17" x14ac:dyDescent="0.25">
      <c r="A16" s="27"/>
      <c r="B16" s="28"/>
      <c r="C16" s="29"/>
      <c r="D16" s="30"/>
      <c r="E16" s="30"/>
      <c r="F16" s="31"/>
      <c r="G16" s="45" t="str">
        <f t="shared" ref="G16" si="8">IF(ISTEXT(F16),F16,IF(ISTEXT(E16),E16,IF(ISTEXT(D16),D16,"")))</f>
        <v/>
      </c>
      <c r="H16" s="11" t="str">
        <f>IF(AND(ISBLANK(D16),ISBLANK(F16)),"",VLOOKUP(G16,'Numerical Grade Table'!$A$2:$B$14,2,FALSE))</f>
        <v/>
      </c>
      <c r="I16" s="12" t="str">
        <f t="shared" ref="I16" si="9">IF(AND(ISBLANK(D16),ISBLANK(F16)),"",C16*H16)</f>
        <v/>
      </c>
    </row>
    <row r="17" spans="1:9" x14ac:dyDescent="0.25">
      <c r="A17" s="27"/>
      <c r="B17" s="28"/>
      <c r="C17" s="29"/>
      <c r="D17" s="30"/>
      <c r="E17" s="30"/>
      <c r="F17" s="31"/>
      <c r="G17" s="45" t="str">
        <f t="shared" ref="G17:G18" si="10">IF(ISTEXT(F17),F17,IF(ISTEXT(E17),E17,IF(ISTEXT(D17),D17,"")))</f>
        <v/>
      </c>
      <c r="H17" s="11" t="str">
        <f>IF(AND(ISBLANK(D17),ISBLANK(F17)),"",VLOOKUP(G17,'Numerical Grade Table'!$A$2:$B$14,2,FALSE))</f>
        <v/>
      </c>
      <c r="I17" s="12" t="str">
        <f t="shared" ref="I17:I18" si="11">IF(AND(ISBLANK(D17),ISBLANK(F17)),"",C17*H17)</f>
        <v/>
      </c>
    </row>
    <row r="18" spans="1:9" x14ac:dyDescent="0.25">
      <c r="A18" s="27"/>
      <c r="B18" s="28"/>
      <c r="C18" s="29"/>
      <c r="D18" s="30"/>
      <c r="E18" s="30"/>
      <c r="F18" s="31"/>
      <c r="G18" s="45" t="str">
        <f t="shared" si="10"/>
        <v/>
      </c>
      <c r="H18" s="11" t="str">
        <f>IF(AND(ISBLANK(D18),ISBLANK(F18)),"",VLOOKUP(G18,'Numerical Grade Table'!$A$2:$B$14,2,FALSE))</f>
        <v/>
      </c>
      <c r="I18" s="12" t="str">
        <f t="shared" si="11"/>
        <v/>
      </c>
    </row>
    <row r="19" spans="1:9" x14ac:dyDescent="0.25">
      <c r="A19" s="13" t="s">
        <v>20</v>
      </c>
      <c r="B19" s="14"/>
      <c r="C19" s="15" t="str">
        <f>IF(AND(ISBLANK($D$5),ISBLANK($F$5)),"",C14+SUMIF(G15:G18,"?*",C15:C18))</f>
        <v/>
      </c>
      <c r="D19" s="16"/>
      <c r="E19" s="16"/>
      <c r="F19" s="16"/>
      <c r="G19" s="16"/>
      <c r="H19" s="17" t="str">
        <f>IF(ISBLANK(D$5),"",SUM(H14:H18))</f>
        <v/>
      </c>
      <c r="I19" s="18" t="str">
        <f>IF(ISBLANK(D$5),"",SUM(I14:I18))</f>
        <v/>
      </c>
    </row>
    <row r="20" spans="1:9" x14ac:dyDescent="0.25">
      <c r="A20" s="37"/>
      <c r="B20" s="38"/>
      <c r="C20" s="39"/>
      <c r="D20" s="40"/>
      <c r="E20" s="40"/>
      <c r="F20" s="41"/>
      <c r="G20" s="45" t="str">
        <f>IF(ISTEXT(F20),F20,IF(ISTEXT(E20),E20,IF(ISTEXT(D20),D20,"")))</f>
        <v/>
      </c>
      <c r="H20" s="11" t="str">
        <f>IF(AND(ISBLANK(D20),ISBLANK(F20)),"",VLOOKUP(G20,'Numerical Grade Table'!$A$2:$B$14,2,FALSE))</f>
        <v/>
      </c>
      <c r="I20" s="12" t="str">
        <f>IF(AND(ISBLANK(D20),ISBLANK(F20)),"",C20*H20)</f>
        <v/>
      </c>
    </row>
    <row r="21" spans="1:9" x14ac:dyDescent="0.25">
      <c r="A21" s="27"/>
      <c r="B21" s="28"/>
      <c r="C21" s="29"/>
      <c r="D21" s="30"/>
      <c r="E21" s="30"/>
      <c r="F21" s="31"/>
      <c r="G21" s="45" t="str">
        <f t="shared" ref="G21" si="12">IF(ISTEXT(F21),F21,IF(ISTEXT(E21),E21,IF(ISTEXT(D21),D21,"")))</f>
        <v/>
      </c>
      <c r="H21" s="11" t="str">
        <f>IF(AND(ISBLANK(D21),ISBLANK(F21)),"",VLOOKUP(G21,'Numerical Grade Table'!$A$2:$B$14,2,FALSE))</f>
        <v/>
      </c>
      <c r="I21" s="12" t="str">
        <f t="shared" ref="I21" si="13">IF(AND(ISBLANK(D21),ISBLANK(F21)),"",C21*H21)</f>
        <v/>
      </c>
    </row>
    <row r="22" spans="1:9" x14ac:dyDescent="0.25">
      <c r="A22" s="27"/>
      <c r="B22" s="28"/>
      <c r="C22" s="29"/>
      <c r="D22" s="30"/>
      <c r="E22" s="30"/>
      <c r="F22" s="31"/>
      <c r="G22" s="45" t="str">
        <f t="shared" ref="G22:G23" si="14">IF(ISTEXT(F22),F22,IF(ISTEXT(E22),E22,IF(ISTEXT(D22),D22,"")))</f>
        <v/>
      </c>
      <c r="H22" s="11" t="str">
        <f>IF(AND(ISBLANK(D22),ISBLANK(F22)),"",VLOOKUP(G22,'Numerical Grade Table'!$A$2:$B$14,2,FALSE))</f>
        <v/>
      </c>
      <c r="I22" s="12" t="str">
        <f t="shared" ref="I22:I23" si="15">IF(AND(ISBLANK(D22),ISBLANK(F22)),"",C22*H22)</f>
        <v/>
      </c>
    </row>
    <row r="23" spans="1:9" x14ac:dyDescent="0.25">
      <c r="A23" s="27"/>
      <c r="B23" s="28"/>
      <c r="C23" s="29"/>
      <c r="D23" s="30"/>
      <c r="E23" s="30"/>
      <c r="F23" s="31"/>
      <c r="G23" s="45" t="str">
        <f t="shared" si="14"/>
        <v/>
      </c>
      <c r="H23" s="11" t="str">
        <f>IF(AND(ISBLANK(D23),ISBLANK(F23)),"",VLOOKUP(G23,'Numerical Grade Table'!$A$2:$B$14,2,FALSE))</f>
        <v/>
      </c>
      <c r="I23" s="12" t="str">
        <f t="shared" si="15"/>
        <v/>
      </c>
    </row>
    <row r="24" spans="1:9" x14ac:dyDescent="0.25">
      <c r="A24" s="13" t="s">
        <v>20</v>
      </c>
      <c r="B24" s="14"/>
      <c r="C24" s="15" t="str">
        <f>IF(AND(ISBLANK($D$5),ISBLANK($F$5)),"",C19+SUMIF(G20:G23,"?*",C20:C23))</f>
        <v/>
      </c>
      <c r="D24" s="16"/>
      <c r="E24" s="16"/>
      <c r="F24" s="16"/>
      <c r="G24" s="16"/>
      <c r="H24" s="17" t="str">
        <f>IF(ISBLANK(D$5),"",SUM(H19:H23))</f>
        <v/>
      </c>
      <c r="I24" s="18" t="str">
        <f>IF(ISBLANK(D$5),"",SUM(I19:I23))</f>
        <v/>
      </c>
    </row>
    <row r="25" spans="1:9" x14ac:dyDescent="0.25">
      <c r="A25" s="37"/>
      <c r="B25" s="38"/>
      <c r="C25" s="39"/>
      <c r="D25" s="40"/>
      <c r="E25" s="40"/>
      <c r="F25" s="41"/>
      <c r="G25" s="45" t="str">
        <f>IF(ISTEXT(F25),F25,IF(ISTEXT(E25),E25,IF(ISTEXT(D25),D25,"")))</f>
        <v/>
      </c>
      <c r="H25" s="11" t="str">
        <f>IF(AND(ISBLANK(D25),ISBLANK(F25)),"",VLOOKUP(G25,'Numerical Grade Table'!$A$2:$B$14,2,FALSE))</f>
        <v/>
      </c>
      <c r="I25" s="12" t="str">
        <f>IF(AND(ISBLANK(D25),ISBLANK(F25)),"",C25*H25)</f>
        <v/>
      </c>
    </row>
    <row r="26" spans="1:9" x14ac:dyDescent="0.25">
      <c r="A26" s="27"/>
      <c r="B26" s="28"/>
      <c r="C26" s="29"/>
      <c r="D26" s="30"/>
      <c r="E26" s="30"/>
      <c r="F26" s="31"/>
      <c r="G26" s="45" t="str">
        <f t="shared" ref="G26" si="16">IF(ISTEXT(F26),F26,IF(ISTEXT(E26),E26,IF(ISTEXT(D26),D26,"")))</f>
        <v/>
      </c>
      <c r="H26" s="11" t="str">
        <f>IF(AND(ISBLANK(D26),ISBLANK(F26)),"",VLOOKUP(G26,'Numerical Grade Table'!$A$2:$B$14,2,FALSE))</f>
        <v/>
      </c>
      <c r="I26" s="12" t="str">
        <f t="shared" ref="I26" si="17">IF(AND(ISBLANK(D26),ISBLANK(F26)),"",C26*H26)</f>
        <v/>
      </c>
    </row>
    <row r="27" spans="1:9" x14ac:dyDescent="0.25">
      <c r="A27" s="27"/>
      <c r="B27" s="28"/>
      <c r="C27" s="29"/>
      <c r="D27" s="30"/>
      <c r="E27" s="30"/>
      <c r="F27" s="31"/>
      <c r="G27" s="45" t="str">
        <f t="shared" ref="G27:G28" si="18">IF(ISTEXT(F27),F27,IF(ISTEXT(E27),E27,IF(ISTEXT(D27),D27,"")))</f>
        <v/>
      </c>
      <c r="H27" s="11" t="str">
        <f>IF(AND(ISBLANK(D27),ISBLANK(F27)),"",VLOOKUP(G27,'Numerical Grade Table'!$A$2:$B$14,2,FALSE))</f>
        <v/>
      </c>
      <c r="I27" s="12" t="str">
        <f t="shared" ref="I27:I28" si="19">IF(AND(ISBLANK(D27),ISBLANK(F27)),"",C27*H27)</f>
        <v/>
      </c>
    </row>
    <row r="28" spans="1:9" x14ac:dyDescent="0.25">
      <c r="A28" s="27"/>
      <c r="B28" s="28"/>
      <c r="C28" s="29"/>
      <c r="D28" s="30"/>
      <c r="E28" s="30"/>
      <c r="F28" s="31"/>
      <c r="G28" s="45" t="str">
        <f t="shared" si="18"/>
        <v/>
      </c>
      <c r="H28" s="11" t="str">
        <f>IF(AND(ISBLANK(D28),ISBLANK(F28)),"",VLOOKUP(G28,'Numerical Grade Table'!$A$2:$B$14,2,FALSE))</f>
        <v/>
      </c>
      <c r="I28" s="12" t="str">
        <f t="shared" si="19"/>
        <v/>
      </c>
    </row>
    <row r="29" spans="1:9" x14ac:dyDescent="0.25">
      <c r="A29" s="13" t="s">
        <v>20</v>
      </c>
      <c r="B29" s="14"/>
      <c r="C29" s="15" t="str">
        <f>IF(AND(ISBLANK($D$5),ISBLANK($F$5)),"",C24+SUMIF(G25:G28,"?*",C25:C28))</f>
        <v/>
      </c>
      <c r="D29" s="16"/>
      <c r="E29" s="16"/>
      <c r="F29" s="16"/>
      <c r="G29" s="16"/>
      <c r="H29" s="17" t="str">
        <f>IF(ISBLANK(D$5),"",SUM(H24:H28))</f>
        <v/>
      </c>
      <c r="I29" s="18" t="str">
        <f>IF(ISBLANK(D$5),"",SUM(I24:I28))</f>
        <v/>
      </c>
    </row>
    <row r="30" spans="1:9" x14ac:dyDescent="0.25">
      <c r="A30" s="37"/>
      <c r="B30" s="38"/>
      <c r="C30" s="39"/>
      <c r="D30" s="40"/>
      <c r="E30" s="40"/>
      <c r="F30" s="41"/>
      <c r="G30" s="45" t="str">
        <f>IF(ISTEXT(F30),F30,IF(ISTEXT(E30),E30,IF(ISTEXT(D30),D30,"")))</f>
        <v/>
      </c>
      <c r="H30" s="11" t="str">
        <f>IF(AND(ISBLANK(D30),ISBLANK(F30)),"",VLOOKUP(G30,'Numerical Grade Table'!$A$2:$B$14,2,FALSE))</f>
        <v/>
      </c>
      <c r="I30" s="12" t="str">
        <f>IF(AND(ISBLANK(D30),ISBLANK(F30)),"",C30*H30)</f>
        <v/>
      </c>
    </row>
    <row r="31" spans="1:9" x14ac:dyDescent="0.25">
      <c r="A31" s="27"/>
      <c r="B31" s="28"/>
      <c r="C31" s="29"/>
      <c r="D31" s="30"/>
      <c r="E31" s="30"/>
      <c r="F31" s="31"/>
      <c r="G31" s="45" t="str">
        <f t="shared" ref="G31" si="20">IF(ISTEXT(F31),F31,IF(ISTEXT(E31),E31,IF(ISTEXT(D31),D31,"")))</f>
        <v/>
      </c>
      <c r="H31" s="11" t="str">
        <f>IF(AND(ISBLANK(D31),ISBLANK(F31)),"",VLOOKUP(G31,'Numerical Grade Table'!$A$2:$B$14,2,FALSE))</f>
        <v/>
      </c>
      <c r="I31" s="12" t="str">
        <f t="shared" ref="I31" si="21">IF(AND(ISBLANK(D31),ISBLANK(F31)),"",C31*H31)</f>
        <v/>
      </c>
    </row>
    <row r="32" spans="1:9" x14ac:dyDescent="0.25">
      <c r="A32" s="27"/>
      <c r="B32" s="28"/>
      <c r="C32" s="29"/>
      <c r="D32" s="30"/>
      <c r="E32" s="30"/>
      <c r="F32" s="31"/>
      <c r="G32" s="45" t="str">
        <f t="shared" ref="G32:G33" si="22">IF(ISTEXT(F32),F32,IF(ISTEXT(E32),E32,IF(ISTEXT(D32),D32,"")))</f>
        <v/>
      </c>
      <c r="H32" s="11" t="str">
        <f>IF(AND(ISBLANK(D32),ISBLANK(F32)),"",VLOOKUP(G32,'Numerical Grade Table'!$A$2:$B$14,2,FALSE))</f>
        <v/>
      </c>
      <c r="I32" s="12" t="str">
        <f t="shared" ref="I32:I33" si="23">IF(AND(ISBLANK(D32),ISBLANK(F32)),"",C32*H32)</f>
        <v/>
      </c>
    </row>
    <row r="33" spans="1:9" x14ac:dyDescent="0.25">
      <c r="A33" s="27"/>
      <c r="B33" s="28"/>
      <c r="C33" s="29"/>
      <c r="D33" s="30"/>
      <c r="E33" s="30"/>
      <c r="F33" s="31"/>
      <c r="G33" s="45" t="str">
        <f t="shared" si="22"/>
        <v/>
      </c>
      <c r="H33" s="11" t="str">
        <f>IF(AND(ISBLANK(D33),ISBLANK(F33)),"",VLOOKUP(G33,'Numerical Grade Table'!$A$2:$B$14,2,FALSE))</f>
        <v/>
      </c>
      <c r="I33" s="12" t="str">
        <f t="shared" si="23"/>
        <v/>
      </c>
    </row>
    <row r="34" spans="1:9" x14ac:dyDescent="0.25">
      <c r="A34" s="13" t="s">
        <v>20</v>
      </c>
      <c r="B34" s="14"/>
      <c r="C34" s="15" t="str">
        <f>IF(AND(ISBLANK($D$5),ISBLANK($F$5)),"",C29+SUMIF(G30:G33,"?*",C30:C33))</f>
        <v/>
      </c>
      <c r="D34" s="16"/>
      <c r="E34" s="16"/>
      <c r="F34" s="16"/>
      <c r="G34" s="16"/>
      <c r="H34" s="17" t="str">
        <f>IF(ISBLANK(D$5),"",SUM(H29:H33))</f>
        <v/>
      </c>
      <c r="I34" s="18" t="str">
        <f>IF(ISBLANK(D$5),"",SUM(I29:I33))</f>
        <v/>
      </c>
    </row>
    <row r="35" spans="1:9" x14ac:dyDescent="0.25">
      <c r="A35" s="37"/>
      <c r="B35" s="38"/>
      <c r="C35" s="39"/>
      <c r="D35" s="40"/>
      <c r="E35" s="40"/>
      <c r="F35" s="41"/>
      <c r="G35" s="45" t="str">
        <f>IF(ISTEXT(F35),F35,IF(ISTEXT(E35),E35,IF(ISTEXT(D35),D35,"")))</f>
        <v/>
      </c>
      <c r="H35" s="11" t="str">
        <f>IF(AND(ISBLANK(D35),ISBLANK(F35)),"",VLOOKUP(G35,'Numerical Grade Table'!$A$2:$B$14,2,FALSE))</f>
        <v/>
      </c>
      <c r="I35" s="12" t="str">
        <f>IF(AND(ISBLANK(D35),ISBLANK(F35)),"",C35*H35)</f>
        <v/>
      </c>
    </row>
    <row r="36" spans="1:9" x14ac:dyDescent="0.25">
      <c r="A36" s="27"/>
      <c r="B36" s="28"/>
      <c r="C36" s="29"/>
      <c r="D36" s="30"/>
      <c r="E36" s="30"/>
      <c r="F36" s="31"/>
      <c r="G36" s="45" t="str">
        <f t="shared" ref="G36" si="24">IF(ISTEXT(F36),F36,IF(ISTEXT(E36),E36,IF(ISTEXT(D36),D36,"")))</f>
        <v/>
      </c>
      <c r="H36" s="11" t="str">
        <f>IF(AND(ISBLANK(D36),ISBLANK(F36)),"",VLOOKUP(G36,'Numerical Grade Table'!$A$2:$B$14,2,FALSE))</f>
        <v/>
      </c>
      <c r="I36" s="12" t="str">
        <f t="shared" ref="I36" si="25">IF(AND(ISBLANK(D36),ISBLANK(F36)),"",C36*H36)</f>
        <v/>
      </c>
    </row>
    <row r="37" spans="1:9" x14ac:dyDescent="0.25">
      <c r="A37" s="27"/>
      <c r="B37" s="28"/>
      <c r="C37" s="29"/>
      <c r="D37" s="30"/>
      <c r="E37" s="30"/>
      <c r="F37" s="31"/>
      <c r="G37" s="45" t="str">
        <f t="shared" ref="G37:G38" si="26">IF(ISTEXT(F37),F37,IF(ISTEXT(E37),E37,IF(ISTEXT(D37),D37,"")))</f>
        <v/>
      </c>
      <c r="H37" s="11" t="str">
        <f>IF(AND(ISBLANK(D37),ISBLANK(F37)),"",VLOOKUP(G37,'Numerical Grade Table'!$A$2:$B$14,2,FALSE))</f>
        <v/>
      </c>
      <c r="I37" s="12" t="str">
        <f t="shared" ref="I37:I38" si="27">IF(AND(ISBLANK(D37),ISBLANK(F37)),"",C37*H37)</f>
        <v/>
      </c>
    </row>
    <row r="38" spans="1:9" x14ac:dyDescent="0.25">
      <c r="A38" s="27"/>
      <c r="B38" s="28"/>
      <c r="C38" s="29"/>
      <c r="D38" s="30"/>
      <c r="E38" s="30"/>
      <c r="F38" s="31"/>
      <c r="G38" s="45" t="str">
        <f t="shared" si="26"/>
        <v/>
      </c>
      <c r="H38" s="11" t="str">
        <f>IF(AND(ISBLANK(D38),ISBLANK(F38)),"",VLOOKUP(G38,'Numerical Grade Table'!$A$2:$B$14,2,FALSE))</f>
        <v/>
      </c>
      <c r="I38" s="12" t="str">
        <f t="shared" si="27"/>
        <v/>
      </c>
    </row>
    <row r="39" spans="1:9" x14ac:dyDescent="0.25">
      <c r="A39" s="13" t="s">
        <v>20</v>
      </c>
      <c r="B39" s="14"/>
      <c r="C39" s="15" t="str">
        <f>IF(AND(ISBLANK($D$5),ISBLANK($F$5)),"",C34+SUMIF(G35:G38,"?*",C35:C38))</f>
        <v/>
      </c>
      <c r="D39" s="16"/>
      <c r="E39" s="16"/>
      <c r="F39" s="16"/>
      <c r="G39" s="16"/>
      <c r="H39" s="17" t="str">
        <f>IF(ISBLANK(D$5),"",SUM(H34:H38))</f>
        <v/>
      </c>
      <c r="I39" s="18" t="str">
        <f>IF(ISBLANK(D$5),"",SUM(I34:I38))</f>
        <v/>
      </c>
    </row>
    <row r="40" spans="1:9" x14ac:dyDescent="0.25">
      <c r="A40" s="37"/>
      <c r="B40" s="38"/>
      <c r="C40" s="39"/>
      <c r="D40" s="40"/>
      <c r="E40" s="40"/>
      <c r="F40" s="41"/>
      <c r="G40" s="45" t="str">
        <f>IF(ISTEXT(F40),F40,IF(ISTEXT(E40),E40,IF(ISTEXT(D40),D40,"")))</f>
        <v/>
      </c>
      <c r="H40" s="11" t="str">
        <f>IF(AND(ISBLANK(D40),ISBLANK(F40)),"",VLOOKUP(G40,'Numerical Grade Table'!$A$2:$B$14,2,FALSE))</f>
        <v/>
      </c>
      <c r="I40" s="12" t="str">
        <f>IF(AND(ISBLANK(D40),ISBLANK(F40)),"",C40*H40)</f>
        <v/>
      </c>
    </row>
    <row r="41" spans="1:9" x14ac:dyDescent="0.25">
      <c r="A41" s="27"/>
      <c r="B41" s="28"/>
      <c r="C41" s="29"/>
      <c r="D41" s="30"/>
      <c r="E41" s="30"/>
      <c r="F41" s="31"/>
      <c r="G41" s="45" t="str">
        <f t="shared" ref="G41" si="28">IF(ISTEXT(F41),F41,IF(ISTEXT(E41),E41,IF(ISTEXT(D41),D41,"")))</f>
        <v/>
      </c>
      <c r="H41" s="11" t="str">
        <f>IF(AND(ISBLANK(D41),ISBLANK(F41)),"",VLOOKUP(G41,'Numerical Grade Table'!$A$2:$B$14,2,FALSE))</f>
        <v/>
      </c>
      <c r="I41" s="12" t="str">
        <f t="shared" ref="I41" si="29">IF(AND(ISBLANK(D41),ISBLANK(F41)),"",C41*H41)</f>
        <v/>
      </c>
    </row>
    <row r="42" spans="1:9" x14ac:dyDescent="0.25">
      <c r="A42" s="27"/>
      <c r="B42" s="28"/>
      <c r="C42" s="29"/>
      <c r="D42" s="30"/>
      <c r="E42" s="30"/>
      <c r="F42" s="31"/>
      <c r="G42" s="45" t="str">
        <f t="shared" ref="G42:G43" si="30">IF(ISTEXT(F42),F42,IF(ISTEXT(E42),E42,IF(ISTEXT(D42),D42,"")))</f>
        <v/>
      </c>
      <c r="H42" s="11" t="str">
        <f>IF(AND(ISBLANK(D42),ISBLANK(F42)),"",VLOOKUP(G42,'Numerical Grade Table'!$A$2:$B$14,2,FALSE))</f>
        <v/>
      </c>
      <c r="I42" s="12" t="str">
        <f t="shared" ref="I42:I43" si="31">IF(AND(ISBLANK(D42),ISBLANK(F42)),"",C42*H42)</f>
        <v/>
      </c>
    </row>
    <row r="43" spans="1:9" x14ac:dyDescent="0.25">
      <c r="A43" s="27"/>
      <c r="B43" s="28"/>
      <c r="C43" s="29"/>
      <c r="D43" s="30"/>
      <c r="E43" s="30"/>
      <c r="F43" s="31"/>
      <c r="G43" s="45" t="str">
        <f t="shared" si="30"/>
        <v/>
      </c>
      <c r="H43" s="11" t="str">
        <f>IF(AND(ISBLANK(D43),ISBLANK(F43)),"",VLOOKUP(G43,'Numerical Grade Table'!$A$2:$B$14,2,FALSE))</f>
        <v/>
      </c>
      <c r="I43" s="12" t="str">
        <f t="shared" si="31"/>
        <v/>
      </c>
    </row>
    <row r="44" spans="1:9" x14ac:dyDescent="0.25">
      <c r="A44" s="13" t="s">
        <v>20</v>
      </c>
      <c r="B44" s="14"/>
      <c r="C44" s="15" t="str">
        <f>IF(AND(ISBLANK($D$5),ISBLANK($F$5)),"",C39+SUMIF(G40:G43,"?*",C40:C43))</f>
        <v/>
      </c>
      <c r="D44" s="16"/>
      <c r="E44" s="16"/>
      <c r="F44" s="16"/>
      <c r="G44" s="16"/>
      <c r="H44" s="17" t="str">
        <f>IF(ISBLANK(D$5),"",SUM(H39:H43))</f>
        <v/>
      </c>
      <c r="I44" s="18" t="str">
        <f>IF(ISBLANK(D$5),"",SUM(I39:I43))</f>
        <v/>
      </c>
    </row>
    <row r="45" spans="1:9" x14ac:dyDescent="0.25">
      <c r="A45" s="37"/>
      <c r="B45" s="38"/>
      <c r="C45" s="39"/>
      <c r="D45" s="40"/>
      <c r="E45" s="40"/>
      <c r="F45" s="41"/>
      <c r="G45" s="45" t="str">
        <f>IF(ISTEXT(F45),F45,IF(ISTEXT(E45),E45,IF(ISTEXT(D45),D45,"")))</f>
        <v/>
      </c>
      <c r="H45" s="11" t="str">
        <f>IF(AND(ISBLANK(D45),ISBLANK(F45)),"",VLOOKUP(G45,'Numerical Grade Table'!$A$2:$B$14,2,FALSE))</f>
        <v/>
      </c>
      <c r="I45" s="12" t="str">
        <f t="shared" ref="I45:I48" si="32">IF(ISBLANK(D45),"",C45*H45)</f>
        <v/>
      </c>
    </row>
    <row r="46" spans="1:9" x14ac:dyDescent="0.25">
      <c r="A46" s="27"/>
      <c r="B46" s="28"/>
      <c r="C46" s="29"/>
      <c r="D46" s="30"/>
      <c r="E46" s="30"/>
      <c r="F46" s="31"/>
      <c r="G46" s="45" t="str">
        <f t="shared" ref="G46" si="33">IF(ISTEXT(F46),F46,IF(ISTEXT(E46),E46,IF(ISTEXT(D46),D46,"")))</f>
        <v/>
      </c>
      <c r="H46" s="11" t="str">
        <f>IF(AND(ISBLANK(D46),ISBLANK(F46)),"",VLOOKUP(G46,'Numerical Grade Table'!$A$2:$B$14,2,FALSE))</f>
        <v/>
      </c>
      <c r="I46" s="12" t="str">
        <f t="shared" ref="I46" si="34">IF(ISBLANK(D46),"",C46*H46)</f>
        <v/>
      </c>
    </row>
    <row r="47" spans="1:9" x14ac:dyDescent="0.25">
      <c r="A47" s="27"/>
      <c r="B47" s="28"/>
      <c r="C47" s="29"/>
      <c r="D47" s="30"/>
      <c r="E47" s="30"/>
      <c r="F47" s="31"/>
      <c r="G47" s="45" t="str">
        <f t="shared" ref="G47:G48" si="35">IF(ISTEXT(F47),F47,IF(ISTEXT(E47),E47,IF(ISTEXT(D47),D47,"")))</f>
        <v/>
      </c>
      <c r="H47" s="11" t="str">
        <f>IF(AND(ISBLANK(D47),ISBLANK(F47)),"",VLOOKUP(G47,'Numerical Grade Table'!$A$2:$B$14,2,FALSE))</f>
        <v/>
      </c>
      <c r="I47" s="12" t="str">
        <f t="shared" si="32"/>
        <v/>
      </c>
    </row>
    <row r="48" spans="1:9" x14ac:dyDescent="0.25">
      <c r="A48" s="27"/>
      <c r="B48" s="28"/>
      <c r="C48" s="29"/>
      <c r="D48" s="30"/>
      <c r="E48" s="30"/>
      <c r="F48" s="31"/>
      <c r="G48" s="45" t="str">
        <f t="shared" si="35"/>
        <v/>
      </c>
      <c r="H48" s="11" t="str">
        <f>IF(AND(ISBLANK(D48),ISBLANK(F48)),"",VLOOKUP(G48,'Numerical Grade Table'!$A$2:$B$14,2,FALSE))</f>
        <v/>
      </c>
      <c r="I48" s="12" t="str">
        <f t="shared" si="32"/>
        <v/>
      </c>
    </row>
    <row r="49" spans="1:9" x14ac:dyDescent="0.25">
      <c r="A49" s="13" t="s">
        <v>20</v>
      </c>
      <c r="B49" s="14"/>
      <c r="C49" s="15" t="str">
        <f>IF(AND(ISBLANK($D$5),ISBLANK($F$5)),"",C44+SUMIF(G45:G48,"?*",C45:C48))</f>
        <v/>
      </c>
      <c r="D49" s="16"/>
      <c r="E49" s="16"/>
      <c r="F49" s="16"/>
      <c r="G49" s="16"/>
      <c r="H49" s="17" t="str">
        <f>IF(ISBLANK(D$5),"",SUM(H44:H48))</f>
        <v/>
      </c>
      <c r="I49" s="18" t="str">
        <f>IF(ISBLANK(D$5),"",SUM(I44:I48))</f>
        <v/>
      </c>
    </row>
    <row r="50" spans="1:9" x14ac:dyDescent="0.25">
      <c r="A50" s="37"/>
      <c r="B50" s="38"/>
      <c r="C50" s="39"/>
      <c r="D50" s="40"/>
      <c r="E50" s="40"/>
      <c r="F50" s="41"/>
      <c r="G50" s="45" t="str">
        <f>IF(ISTEXT(F50),F50,IF(ISTEXT(E50),E50,IF(ISTEXT(D50),D50,"")))</f>
        <v/>
      </c>
      <c r="H50" s="11" t="str">
        <f>IF(AND(ISBLANK(D50),ISBLANK(F50)),"",VLOOKUP(G50,'Numerical Grade Table'!$A$2:$B$14,2,FALSE))</f>
        <v/>
      </c>
      <c r="I50" s="12" t="str">
        <f>IF(AND(ISBLANK(D50),ISBLANK(F50)),"",C50*H50)</f>
        <v/>
      </c>
    </row>
    <row r="51" spans="1:9" x14ac:dyDescent="0.25">
      <c r="A51" s="27"/>
      <c r="B51" s="28"/>
      <c r="C51" s="29"/>
      <c r="D51" s="30"/>
      <c r="E51" s="30"/>
      <c r="F51" s="31"/>
      <c r="G51" s="45" t="str">
        <f t="shared" ref="G51" si="36">IF(ISTEXT(F51),F51,IF(ISTEXT(E51),E51,IF(ISTEXT(D51),D51,"")))</f>
        <v/>
      </c>
      <c r="H51" s="11" t="str">
        <f>IF(AND(ISBLANK(D51),ISBLANK(F51)),"",VLOOKUP(G51,'Numerical Grade Table'!$A$2:$B$14,2,FALSE))</f>
        <v/>
      </c>
      <c r="I51" s="12" t="str">
        <f t="shared" ref="I51" si="37">IF(AND(ISBLANK(D51),ISBLANK(F51)),"",C51*H51)</f>
        <v/>
      </c>
    </row>
    <row r="52" spans="1:9" x14ac:dyDescent="0.25">
      <c r="A52" s="27"/>
      <c r="B52" s="28"/>
      <c r="C52" s="29"/>
      <c r="D52" s="30"/>
      <c r="E52" s="30"/>
      <c r="F52" s="31"/>
      <c r="G52" s="45" t="str">
        <f t="shared" ref="G52:G53" si="38">IF(ISTEXT(F52),F52,IF(ISTEXT(E52),E52,IF(ISTEXT(D52),D52,"")))</f>
        <v/>
      </c>
      <c r="H52" s="11" t="str">
        <f>IF(AND(ISBLANK(D52),ISBLANK(F52)),"",VLOOKUP(G52,'Numerical Grade Table'!$A$2:$B$14,2,FALSE))</f>
        <v/>
      </c>
      <c r="I52" s="12" t="str">
        <f t="shared" ref="I52:I53" si="39">IF(AND(ISBLANK(D52),ISBLANK(F52)),"",C52*H52)</f>
        <v/>
      </c>
    </row>
    <row r="53" spans="1:9" x14ac:dyDescent="0.25">
      <c r="A53" s="27"/>
      <c r="B53" s="28"/>
      <c r="C53" s="29"/>
      <c r="D53" s="30"/>
      <c r="E53" s="30"/>
      <c r="F53" s="31"/>
      <c r="G53" s="45" t="str">
        <f t="shared" si="38"/>
        <v/>
      </c>
      <c r="H53" s="11" t="str">
        <f>IF(AND(ISBLANK(D53),ISBLANK(F53)),"",VLOOKUP(G53,'Numerical Grade Table'!$A$2:$B$14,2,FALSE))</f>
        <v/>
      </c>
      <c r="I53" s="12" t="str">
        <f t="shared" si="39"/>
        <v/>
      </c>
    </row>
    <row r="54" spans="1:9" ht="15.75" thickBot="1" x14ac:dyDescent="0.3">
      <c r="A54" s="19" t="s">
        <v>20</v>
      </c>
      <c r="B54" s="20"/>
      <c r="C54" s="21" t="str">
        <f>IF(AND(ISBLANK($D$5),ISBLANK($F$5)),"",C49+SUMIF(G50:G53,"?*",C50:C53))</f>
        <v/>
      </c>
      <c r="D54" s="22"/>
      <c r="E54" s="22"/>
      <c r="F54" s="22"/>
      <c r="G54" s="22"/>
      <c r="H54" s="23" t="str">
        <f>IF(ISBLANK(D$5),"",SUM(H49:H53))</f>
        <v/>
      </c>
      <c r="I54" s="24" t="str">
        <f>IF(ISBLANK(D$5),"",SUM(I49:I53))</f>
        <v/>
      </c>
    </row>
    <row r="55" spans="1:9" ht="15.75" thickTop="1" x14ac:dyDescent="0.25">
      <c r="H55" s="5"/>
      <c r="I55" s="5"/>
    </row>
    <row r="56" spans="1:9" ht="15.75" x14ac:dyDescent="0.25">
      <c r="H56" s="25" t="s">
        <v>3</v>
      </c>
      <c r="I56" s="26" t="str">
        <f>IF(ISBLANK(D5),"",I54/C54)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56"/>
  <sheetViews>
    <sheetView zoomScaleNormal="100" workbookViewId="0">
      <selection activeCell="A10" sqref="A10"/>
    </sheetView>
  </sheetViews>
  <sheetFormatPr defaultRowHeight="15" x14ac:dyDescent="0.25"/>
  <cols>
    <col min="1" max="1" width="16" style="4" customWidth="1"/>
    <col min="2" max="2" width="19.5703125" style="4" customWidth="1"/>
    <col min="3" max="3" width="10.85546875" style="4" customWidth="1"/>
    <col min="4" max="4" width="13" style="4" customWidth="1"/>
    <col min="5" max="5" width="22.85546875" style="4" customWidth="1"/>
    <col min="6" max="6" width="17.7109375" style="4" bestFit="1" customWidth="1"/>
    <col min="7" max="7" width="13.42578125" style="4" hidden="1" customWidth="1"/>
    <col min="8" max="8" width="10.5703125" style="4" bestFit="1" customWidth="1"/>
    <col min="9" max="9" width="11" style="4" customWidth="1"/>
    <col min="10" max="10" width="9.140625" style="4"/>
    <col min="11" max="11" width="63.140625" style="43" customWidth="1"/>
    <col min="12" max="16384" width="9.140625" style="4"/>
  </cols>
  <sheetData>
    <row r="1" spans="1:17" ht="24" customHeight="1" x14ac:dyDescent="0.25">
      <c r="A1" s="3" t="s">
        <v>13</v>
      </c>
      <c r="B1" s="42" t="s">
        <v>35</v>
      </c>
      <c r="C1" s="43"/>
      <c r="D1" s="44"/>
      <c r="E1" s="44"/>
      <c r="F1" s="44"/>
      <c r="G1" s="44"/>
      <c r="H1" s="44"/>
      <c r="I1" s="44"/>
      <c r="K1" s="46" t="s">
        <v>12</v>
      </c>
      <c r="L1" s="6"/>
      <c r="M1" s="6"/>
      <c r="N1" s="6"/>
      <c r="O1" s="6"/>
      <c r="P1" s="6"/>
      <c r="Q1" s="6"/>
    </row>
    <row r="2" spans="1:17" ht="62.45" customHeight="1" x14ac:dyDescent="0.25">
      <c r="A2" s="7" t="s">
        <v>14</v>
      </c>
      <c r="B2" s="42" t="s">
        <v>37</v>
      </c>
      <c r="C2" s="43"/>
      <c r="D2" s="44"/>
      <c r="E2" s="44"/>
      <c r="F2" s="44"/>
      <c r="G2" s="44"/>
      <c r="H2" s="44"/>
      <c r="I2" s="44"/>
      <c r="K2" s="47" t="s">
        <v>30</v>
      </c>
      <c r="L2" s="6"/>
      <c r="M2" s="6"/>
      <c r="N2" s="6"/>
      <c r="O2" s="6"/>
      <c r="P2" s="6"/>
      <c r="Q2" s="6"/>
    </row>
    <row r="3" spans="1:17" ht="29.25" x14ac:dyDescent="0.25">
      <c r="K3" s="48" t="s">
        <v>29</v>
      </c>
      <c r="L3" s="6"/>
      <c r="M3" s="6"/>
      <c r="N3" s="6"/>
      <c r="O3" s="6"/>
      <c r="P3" s="6"/>
      <c r="Q3" s="6"/>
    </row>
    <row r="4" spans="1:17" ht="52.15" customHeight="1" x14ac:dyDescent="0.25">
      <c r="A4" s="8" t="s">
        <v>19</v>
      </c>
      <c r="B4" s="9" t="s">
        <v>0</v>
      </c>
      <c r="C4" s="9" t="s">
        <v>11</v>
      </c>
      <c r="D4" s="9" t="s">
        <v>21</v>
      </c>
      <c r="E4" s="9" t="s">
        <v>22</v>
      </c>
      <c r="F4" s="9" t="s">
        <v>23</v>
      </c>
      <c r="G4" s="10" t="s">
        <v>32</v>
      </c>
      <c r="H4" s="10" t="s">
        <v>2</v>
      </c>
      <c r="I4" s="9" t="s">
        <v>1</v>
      </c>
      <c r="K4" s="48" t="s">
        <v>33</v>
      </c>
      <c r="L4" s="6"/>
      <c r="M4" s="6"/>
      <c r="N4" s="6"/>
      <c r="O4" s="6"/>
      <c r="P4" s="6"/>
      <c r="Q4" s="6"/>
    </row>
    <row r="5" spans="1:17" x14ac:dyDescent="0.25">
      <c r="A5" s="27" t="s">
        <v>37</v>
      </c>
      <c r="B5" s="28" t="s">
        <v>38</v>
      </c>
      <c r="C5" s="29">
        <v>4</v>
      </c>
      <c r="D5" s="30" t="s">
        <v>4</v>
      </c>
      <c r="E5" s="30"/>
      <c r="F5" s="31"/>
      <c r="G5" s="45" t="str">
        <f>IF(ISTEXT(F5),F5,IF(ISTEXT(E5),E5,IF(ISTEXT(D5),D5,"")))</f>
        <v>A</v>
      </c>
      <c r="H5" s="11">
        <f>IF(AND(ISBLANK(D5),ISBLANK(F5)),"",VLOOKUP(G5,'Numerical Grade Table'!$A$2:$B$14,2,FALSE))</f>
        <v>4</v>
      </c>
      <c r="I5" s="12">
        <f>IF(AND(ISBLANK(D5),ISBLANK(F5)),"",C5*H5)</f>
        <v>16</v>
      </c>
      <c r="K5" s="49" t="s">
        <v>34</v>
      </c>
      <c r="L5" s="6"/>
      <c r="M5" s="6"/>
      <c r="N5" s="6"/>
      <c r="O5" s="6"/>
      <c r="P5" s="6"/>
      <c r="Q5" s="6"/>
    </row>
    <row r="6" spans="1:17" x14ac:dyDescent="0.25">
      <c r="A6" s="27"/>
      <c r="B6" s="28" t="s">
        <v>39</v>
      </c>
      <c r="C6" s="29">
        <v>4</v>
      </c>
      <c r="D6" s="30" t="s">
        <v>18</v>
      </c>
      <c r="E6" s="30"/>
      <c r="F6" s="31"/>
      <c r="G6" s="45" t="str">
        <f t="shared" ref="G6:G8" si="0">IF(ISTEXT(F6),F6,IF(ISTEXT(E6),E6,IF(ISTEXT(D6),D6,"")))</f>
        <v>B-</v>
      </c>
      <c r="H6" s="11">
        <f>IF(AND(ISBLANK(D6),ISBLANK(F6)),"",VLOOKUP(G6,'Numerical Grade Table'!$A$2:$B$14,2,FALSE))</f>
        <v>2.6669999999999998</v>
      </c>
      <c r="I6" s="12">
        <f t="shared" ref="I6:I8" si="1">IF(AND(ISBLANK(D6),ISBLANK(F6)),"",C6*H6)</f>
        <v>10.667999999999999</v>
      </c>
      <c r="K6" s="49" t="s">
        <v>17</v>
      </c>
      <c r="L6" s="6"/>
      <c r="M6" s="6"/>
      <c r="N6" s="6"/>
      <c r="O6" s="6"/>
      <c r="P6" s="6"/>
      <c r="Q6" s="6"/>
    </row>
    <row r="7" spans="1:17" x14ac:dyDescent="0.25">
      <c r="A7" s="27"/>
      <c r="B7" s="28"/>
      <c r="C7" s="29"/>
      <c r="D7" s="30"/>
      <c r="E7" s="30"/>
      <c r="F7" s="31"/>
      <c r="G7" s="45" t="str">
        <f t="shared" si="0"/>
        <v/>
      </c>
      <c r="H7" s="11" t="str">
        <f>IF(AND(ISBLANK(D7),ISBLANK(F7)),"",VLOOKUP(G7,'Numerical Grade Table'!$A$2:$B$14,2,FALSE))</f>
        <v/>
      </c>
      <c r="I7" s="12" t="str">
        <f t="shared" si="1"/>
        <v/>
      </c>
      <c r="K7" s="49"/>
      <c r="L7" s="6"/>
      <c r="M7" s="6"/>
      <c r="N7" s="6"/>
      <c r="O7" s="6"/>
      <c r="P7" s="6"/>
      <c r="Q7" s="6"/>
    </row>
    <row r="8" spans="1:17" x14ac:dyDescent="0.25">
      <c r="A8" s="32"/>
      <c r="B8" s="33"/>
      <c r="C8" s="34"/>
      <c r="D8" s="35"/>
      <c r="E8" s="35"/>
      <c r="F8" s="36"/>
      <c r="G8" s="45" t="str">
        <f t="shared" si="0"/>
        <v/>
      </c>
      <c r="H8" s="11" t="str">
        <f>IF(AND(ISBLANK(D8),ISBLANK(F8)),"",VLOOKUP(G8,'Numerical Grade Table'!$A$2:$B$14,2,FALSE))</f>
        <v/>
      </c>
      <c r="I8" s="12" t="str">
        <f t="shared" si="1"/>
        <v/>
      </c>
      <c r="L8" s="6"/>
      <c r="M8" s="6"/>
      <c r="N8" s="6"/>
      <c r="O8" s="6"/>
      <c r="P8" s="6"/>
      <c r="Q8" s="6"/>
    </row>
    <row r="9" spans="1:17" x14ac:dyDescent="0.25">
      <c r="A9" s="13" t="s">
        <v>20</v>
      </c>
      <c r="B9" s="14"/>
      <c r="C9" s="15">
        <f>IF(AND(ISBLANK($D$5),ISBLANK($F$5)),"",SUMIF(G5:G8,"?*",C5:C8))</f>
        <v>8</v>
      </c>
      <c r="D9" s="16"/>
      <c r="E9" s="16"/>
      <c r="F9" s="16"/>
      <c r="G9" s="16"/>
      <c r="H9" s="17">
        <f>IF(ISBLANK(D5),"",SUM(H5:H8))</f>
        <v>6.6669999999999998</v>
      </c>
      <c r="I9" s="18">
        <f>IF(ISBLANK(D5),"",SUM(I5:I8))</f>
        <v>26.667999999999999</v>
      </c>
    </row>
    <row r="10" spans="1:17" x14ac:dyDescent="0.25">
      <c r="A10" s="37" t="s">
        <v>41</v>
      </c>
      <c r="B10" s="38" t="s">
        <v>40</v>
      </c>
      <c r="C10" s="39">
        <v>3</v>
      </c>
      <c r="D10" s="40" t="s">
        <v>8</v>
      </c>
      <c r="E10" s="40"/>
      <c r="F10" s="41" t="s">
        <v>7</v>
      </c>
      <c r="G10" s="45" t="str">
        <f>IF(ISTEXT(F10),F10,IF(ISTEXT(E10),E10,IF(ISTEXT(D10),D10,"")))</f>
        <v>B+</v>
      </c>
      <c r="H10" s="11">
        <f>IF(AND(ISBLANK(D10),ISBLANK(F10)),"",VLOOKUP(G10,'Numerical Grade Table'!$A$2:$B$14,2,FALSE))</f>
        <v>3.3330000000000002</v>
      </c>
      <c r="I10" s="12">
        <f>IF(AND(ISBLANK(D10),ISBLANK(F10)),"",C10*H10)</f>
        <v>9.9990000000000006</v>
      </c>
    </row>
    <row r="11" spans="1:17" x14ac:dyDescent="0.25">
      <c r="A11" s="27"/>
      <c r="B11" s="28"/>
      <c r="C11" s="29"/>
      <c r="D11" s="30"/>
      <c r="E11" s="30"/>
      <c r="F11" s="31"/>
      <c r="G11" s="45" t="str">
        <f t="shared" ref="G11:G13" si="2">IF(ISTEXT(F11),F11,IF(ISTEXT(E11),E11,IF(ISTEXT(D11),D11,"")))</f>
        <v/>
      </c>
      <c r="H11" s="11" t="str">
        <f>IF(AND(ISBLANK(D11),ISBLANK(F11)),"",VLOOKUP(G11,'Numerical Grade Table'!$A$2:$B$14,2,FALSE))</f>
        <v/>
      </c>
      <c r="I11" s="12" t="str">
        <f t="shared" ref="I11:I13" si="3">IF(AND(ISBLANK(D11),ISBLANK(F11)),"",C11*H11)</f>
        <v/>
      </c>
    </row>
    <row r="12" spans="1:17" x14ac:dyDescent="0.25">
      <c r="A12" s="27"/>
      <c r="B12" s="28"/>
      <c r="C12" s="29"/>
      <c r="D12" s="30"/>
      <c r="E12" s="30"/>
      <c r="F12" s="31"/>
      <c r="G12" s="45" t="str">
        <f t="shared" si="2"/>
        <v/>
      </c>
      <c r="H12" s="11" t="str">
        <f>IF(AND(ISBLANK(D12),ISBLANK(F12)),"",VLOOKUP(G12,'Numerical Grade Table'!$A$2:$B$14,2,FALSE))</f>
        <v/>
      </c>
      <c r="I12" s="12" t="str">
        <f t="shared" si="3"/>
        <v/>
      </c>
      <c r="K12" s="50" t="s">
        <v>36</v>
      </c>
    </row>
    <row r="13" spans="1:17" x14ac:dyDescent="0.25">
      <c r="A13" s="27"/>
      <c r="B13" s="28"/>
      <c r="C13" s="29"/>
      <c r="D13" s="30"/>
      <c r="E13" s="30"/>
      <c r="F13" s="31"/>
      <c r="G13" s="45" t="str">
        <f t="shared" si="2"/>
        <v/>
      </c>
      <c r="H13" s="11" t="str">
        <f>IF(AND(ISBLANK(D13),ISBLANK(F13)),"",VLOOKUP(G13,'Numerical Grade Table'!$A$2:$B$14,2,FALSE))</f>
        <v/>
      </c>
      <c r="I13" s="12" t="str">
        <f t="shared" si="3"/>
        <v/>
      </c>
    </row>
    <row r="14" spans="1:17" x14ac:dyDescent="0.25">
      <c r="A14" s="13" t="s">
        <v>20</v>
      </c>
      <c r="B14" s="14"/>
      <c r="C14" s="15">
        <f>IF(AND(ISBLANK($D$5),ISBLANK($F$5)),"",C9+SUMIF(G10:G13,"?*",C10:C13))</f>
        <v>11</v>
      </c>
      <c r="D14" s="16"/>
      <c r="E14" s="16"/>
      <c r="F14" s="16"/>
      <c r="G14" s="16"/>
      <c r="H14" s="17">
        <f>IF(ISBLANK(D$5),"",SUM(H9:H13))</f>
        <v>10</v>
      </c>
      <c r="I14" s="18">
        <f>IF(ISBLANK(D$5),"",SUM(I9:I13))</f>
        <v>36.667000000000002</v>
      </c>
    </row>
    <row r="15" spans="1:17" x14ac:dyDescent="0.25">
      <c r="A15" s="37"/>
      <c r="B15" s="38"/>
      <c r="C15" s="39"/>
      <c r="D15" s="40"/>
      <c r="E15" s="40"/>
      <c r="F15" s="41"/>
      <c r="G15" s="45" t="str">
        <f>IF(ISTEXT(F15),F15,IF(ISTEXT(E15),E15,IF(ISTEXT(D15),D15,"")))</f>
        <v/>
      </c>
      <c r="H15" s="11" t="str">
        <f>IF(AND(ISBLANK(D15),ISBLANK(F15)),"",VLOOKUP(G15,'Numerical Grade Table'!$A$2:$B$14,2,FALSE))</f>
        <v/>
      </c>
      <c r="I15" s="12" t="str">
        <f>IF(AND(ISBLANK(D15),ISBLANK(F15)),"",C15*H15)</f>
        <v/>
      </c>
    </row>
    <row r="16" spans="1:17" x14ac:dyDescent="0.25">
      <c r="A16" s="27"/>
      <c r="B16" s="28"/>
      <c r="C16" s="29"/>
      <c r="D16" s="30"/>
      <c r="E16" s="30"/>
      <c r="F16" s="31"/>
      <c r="G16" s="45" t="str">
        <f t="shared" ref="G16:G18" si="4">IF(ISTEXT(F16),F16,IF(ISTEXT(E16),E16,IF(ISTEXT(D16),D16,"")))</f>
        <v/>
      </c>
      <c r="H16" s="11" t="str">
        <f>IF(AND(ISBLANK(D16),ISBLANK(F16)),"",VLOOKUP(G16,'Numerical Grade Table'!$A$2:$B$14,2,FALSE))</f>
        <v/>
      </c>
      <c r="I16" s="12" t="str">
        <f t="shared" ref="I16:I18" si="5">IF(AND(ISBLANK(D16),ISBLANK(F16)),"",C16*H16)</f>
        <v/>
      </c>
    </row>
    <row r="17" spans="1:9" x14ac:dyDescent="0.25">
      <c r="A17" s="27"/>
      <c r="B17" s="28"/>
      <c r="C17" s="29"/>
      <c r="D17" s="30"/>
      <c r="E17" s="30"/>
      <c r="F17" s="31"/>
      <c r="G17" s="45" t="str">
        <f t="shared" si="4"/>
        <v/>
      </c>
      <c r="H17" s="11" t="str">
        <f>IF(AND(ISBLANK(D17),ISBLANK(F17)),"",VLOOKUP(G17,'Numerical Grade Table'!$A$2:$B$14,2,FALSE))</f>
        <v/>
      </c>
      <c r="I17" s="12" t="str">
        <f t="shared" si="5"/>
        <v/>
      </c>
    </row>
    <row r="18" spans="1:9" x14ac:dyDescent="0.25">
      <c r="A18" s="27"/>
      <c r="B18" s="28"/>
      <c r="C18" s="29"/>
      <c r="D18" s="30"/>
      <c r="E18" s="30"/>
      <c r="F18" s="31"/>
      <c r="G18" s="45" t="str">
        <f t="shared" si="4"/>
        <v/>
      </c>
      <c r="H18" s="11" t="str">
        <f>IF(AND(ISBLANK(D18),ISBLANK(F18)),"",VLOOKUP(G18,'Numerical Grade Table'!$A$2:$B$14,2,FALSE))</f>
        <v/>
      </c>
      <c r="I18" s="12" t="str">
        <f t="shared" si="5"/>
        <v/>
      </c>
    </row>
    <row r="19" spans="1:9" x14ac:dyDescent="0.25">
      <c r="A19" s="13" t="s">
        <v>20</v>
      </c>
      <c r="B19" s="14"/>
      <c r="C19" s="15">
        <f>IF(AND(ISBLANK($D$5),ISBLANK($F$5)),"",C14+SUMIF(G15:G18,"?*",C15:C18))</f>
        <v>11</v>
      </c>
      <c r="D19" s="16"/>
      <c r="E19" s="16"/>
      <c r="F19" s="16"/>
      <c r="G19" s="16"/>
      <c r="H19" s="17">
        <f>IF(ISBLANK(D$5),"",SUM(H14:H18))</f>
        <v>10</v>
      </c>
      <c r="I19" s="18">
        <f>IF(ISBLANK(D$5),"",SUM(I14:I18))</f>
        <v>36.667000000000002</v>
      </c>
    </row>
    <row r="20" spans="1:9" x14ac:dyDescent="0.25">
      <c r="A20" s="37"/>
      <c r="B20" s="38"/>
      <c r="C20" s="39"/>
      <c r="D20" s="40"/>
      <c r="E20" s="40"/>
      <c r="F20" s="41"/>
      <c r="G20" s="45" t="str">
        <f>IF(ISTEXT(F20),F20,IF(ISTEXT(E20),E20,IF(ISTEXT(D20),D20,"")))</f>
        <v/>
      </c>
      <c r="H20" s="11" t="str">
        <f>IF(AND(ISBLANK(D20),ISBLANK(F20)),"",VLOOKUP(G20,'Numerical Grade Table'!$A$2:$B$14,2,FALSE))</f>
        <v/>
      </c>
      <c r="I20" s="12" t="str">
        <f>IF(AND(ISBLANK(D20),ISBLANK(F20)),"",C20*H20)</f>
        <v/>
      </c>
    </row>
    <row r="21" spans="1:9" x14ac:dyDescent="0.25">
      <c r="A21" s="27"/>
      <c r="B21" s="28"/>
      <c r="C21" s="29"/>
      <c r="D21" s="30"/>
      <c r="E21" s="30"/>
      <c r="F21" s="31"/>
      <c r="G21" s="45" t="str">
        <f t="shared" ref="G21:G23" si="6">IF(ISTEXT(F21),F21,IF(ISTEXT(E21),E21,IF(ISTEXT(D21),D21,"")))</f>
        <v/>
      </c>
      <c r="H21" s="11" t="str">
        <f>IF(AND(ISBLANK(D21),ISBLANK(F21)),"",VLOOKUP(G21,'Numerical Grade Table'!$A$2:$B$14,2,FALSE))</f>
        <v/>
      </c>
      <c r="I21" s="12" t="str">
        <f t="shared" ref="I21:I23" si="7">IF(AND(ISBLANK(D21),ISBLANK(F21)),"",C21*H21)</f>
        <v/>
      </c>
    </row>
    <row r="22" spans="1:9" x14ac:dyDescent="0.25">
      <c r="A22" s="27"/>
      <c r="B22" s="28"/>
      <c r="C22" s="29"/>
      <c r="D22" s="30"/>
      <c r="E22" s="30"/>
      <c r="F22" s="31"/>
      <c r="G22" s="45" t="str">
        <f t="shared" si="6"/>
        <v/>
      </c>
      <c r="H22" s="11" t="str">
        <f>IF(AND(ISBLANK(D22),ISBLANK(F22)),"",VLOOKUP(G22,'Numerical Grade Table'!$A$2:$B$14,2,FALSE))</f>
        <v/>
      </c>
      <c r="I22" s="12" t="str">
        <f t="shared" si="7"/>
        <v/>
      </c>
    </row>
    <row r="23" spans="1:9" x14ac:dyDescent="0.25">
      <c r="A23" s="27"/>
      <c r="B23" s="28"/>
      <c r="C23" s="29"/>
      <c r="D23" s="30"/>
      <c r="E23" s="30"/>
      <c r="F23" s="31"/>
      <c r="G23" s="45" t="str">
        <f t="shared" si="6"/>
        <v/>
      </c>
      <c r="H23" s="11" t="str">
        <f>IF(AND(ISBLANK(D23),ISBLANK(F23)),"",VLOOKUP(G23,'Numerical Grade Table'!$A$2:$B$14,2,FALSE))</f>
        <v/>
      </c>
      <c r="I23" s="12" t="str">
        <f t="shared" si="7"/>
        <v/>
      </c>
    </row>
    <row r="24" spans="1:9" x14ac:dyDescent="0.25">
      <c r="A24" s="13" t="s">
        <v>20</v>
      </c>
      <c r="B24" s="14"/>
      <c r="C24" s="15">
        <f>IF(AND(ISBLANK($D$5),ISBLANK($F$5)),"",C19+SUMIF(G20:G23,"?*",C20:C23))</f>
        <v>11</v>
      </c>
      <c r="D24" s="16"/>
      <c r="E24" s="16"/>
      <c r="F24" s="16"/>
      <c r="G24" s="16"/>
      <c r="H24" s="17">
        <f>IF(ISBLANK(D$5),"",SUM(H19:H23))</f>
        <v>10</v>
      </c>
      <c r="I24" s="18">
        <f>IF(ISBLANK(D$5),"",SUM(I19:I23))</f>
        <v>36.667000000000002</v>
      </c>
    </row>
    <row r="25" spans="1:9" x14ac:dyDescent="0.25">
      <c r="A25" s="37"/>
      <c r="B25" s="38"/>
      <c r="C25" s="39"/>
      <c r="D25" s="40"/>
      <c r="E25" s="40"/>
      <c r="F25" s="41"/>
      <c r="G25" s="45" t="str">
        <f>IF(ISTEXT(F25),F25,IF(ISTEXT(E25),E25,IF(ISTEXT(D25),D25,"")))</f>
        <v/>
      </c>
      <c r="H25" s="11" t="str">
        <f>IF(AND(ISBLANK(D25),ISBLANK(F25)),"",VLOOKUP(G25,'Numerical Grade Table'!$A$2:$B$14,2,FALSE))</f>
        <v/>
      </c>
      <c r="I25" s="12" t="str">
        <f>IF(AND(ISBLANK(D25),ISBLANK(F25)),"",C25*H25)</f>
        <v/>
      </c>
    </row>
    <row r="26" spans="1:9" x14ac:dyDescent="0.25">
      <c r="A26" s="27"/>
      <c r="B26" s="28"/>
      <c r="C26" s="29"/>
      <c r="D26" s="30"/>
      <c r="E26" s="30"/>
      <c r="F26" s="31"/>
      <c r="G26" s="45" t="str">
        <f t="shared" ref="G26:G28" si="8">IF(ISTEXT(F26),F26,IF(ISTEXT(E26),E26,IF(ISTEXT(D26),D26,"")))</f>
        <v/>
      </c>
      <c r="H26" s="11" t="str">
        <f>IF(AND(ISBLANK(D26),ISBLANK(F26)),"",VLOOKUP(G26,'Numerical Grade Table'!$A$2:$B$14,2,FALSE))</f>
        <v/>
      </c>
      <c r="I26" s="12" t="str">
        <f t="shared" ref="I26:I28" si="9">IF(AND(ISBLANK(D26),ISBLANK(F26)),"",C26*H26)</f>
        <v/>
      </c>
    </row>
    <row r="27" spans="1:9" x14ac:dyDescent="0.25">
      <c r="A27" s="27"/>
      <c r="B27" s="28"/>
      <c r="C27" s="29"/>
      <c r="D27" s="30"/>
      <c r="E27" s="30"/>
      <c r="F27" s="31"/>
      <c r="G27" s="45" t="str">
        <f t="shared" si="8"/>
        <v/>
      </c>
      <c r="H27" s="11" t="str">
        <f>IF(AND(ISBLANK(D27),ISBLANK(F27)),"",VLOOKUP(G27,'Numerical Grade Table'!$A$2:$B$14,2,FALSE))</f>
        <v/>
      </c>
      <c r="I27" s="12" t="str">
        <f t="shared" si="9"/>
        <v/>
      </c>
    </row>
    <row r="28" spans="1:9" x14ac:dyDescent="0.25">
      <c r="A28" s="27"/>
      <c r="B28" s="28"/>
      <c r="C28" s="29"/>
      <c r="D28" s="30"/>
      <c r="E28" s="30"/>
      <c r="F28" s="31"/>
      <c r="G28" s="45" t="str">
        <f t="shared" si="8"/>
        <v/>
      </c>
      <c r="H28" s="11" t="str">
        <f>IF(AND(ISBLANK(D28),ISBLANK(F28)),"",VLOOKUP(G28,'Numerical Grade Table'!$A$2:$B$14,2,FALSE))</f>
        <v/>
      </c>
      <c r="I28" s="12" t="str">
        <f t="shared" si="9"/>
        <v/>
      </c>
    </row>
    <row r="29" spans="1:9" x14ac:dyDescent="0.25">
      <c r="A29" s="13" t="s">
        <v>20</v>
      </c>
      <c r="B29" s="14"/>
      <c r="C29" s="15">
        <f>IF(AND(ISBLANK($D$5),ISBLANK($F$5)),"",C24+SUMIF(G25:G28,"?*",C25:C28))</f>
        <v>11</v>
      </c>
      <c r="D29" s="16"/>
      <c r="E29" s="16"/>
      <c r="F29" s="16"/>
      <c r="G29" s="16"/>
      <c r="H29" s="17">
        <f>IF(ISBLANK(D$5),"",SUM(H24:H28))</f>
        <v>10</v>
      </c>
      <c r="I29" s="18">
        <f>IF(ISBLANK(D$5),"",SUM(I24:I28))</f>
        <v>36.667000000000002</v>
      </c>
    </row>
    <row r="30" spans="1:9" x14ac:dyDescent="0.25">
      <c r="A30" s="37"/>
      <c r="B30" s="38"/>
      <c r="C30" s="39"/>
      <c r="D30" s="40"/>
      <c r="E30" s="40"/>
      <c r="F30" s="41"/>
      <c r="G30" s="45" t="str">
        <f>IF(ISTEXT(F30),F30,IF(ISTEXT(E30),E30,IF(ISTEXT(D30),D30,"")))</f>
        <v/>
      </c>
      <c r="H30" s="11" t="str">
        <f>IF(AND(ISBLANK(D30),ISBLANK(F30)),"",VLOOKUP(G30,'Numerical Grade Table'!$A$2:$B$14,2,FALSE))</f>
        <v/>
      </c>
      <c r="I30" s="12" t="str">
        <f>IF(AND(ISBLANK(D30),ISBLANK(F30)),"",C30*H30)</f>
        <v/>
      </c>
    </row>
    <row r="31" spans="1:9" x14ac:dyDescent="0.25">
      <c r="A31" s="27"/>
      <c r="B31" s="28"/>
      <c r="C31" s="29"/>
      <c r="D31" s="30"/>
      <c r="E31" s="30"/>
      <c r="F31" s="31"/>
      <c r="G31" s="45" t="str">
        <f t="shared" ref="G31:G33" si="10">IF(ISTEXT(F31),F31,IF(ISTEXT(E31),E31,IF(ISTEXT(D31),D31,"")))</f>
        <v/>
      </c>
      <c r="H31" s="11" t="str">
        <f>IF(AND(ISBLANK(D31),ISBLANK(F31)),"",VLOOKUP(G31,'Numerical Grade Table'!$A$2:$B$14,2,FALSE))</f>
        <v/>
      </c>
      <c r="I31" s="12" t="str">
        <f t="shared" ref="I31:I33" si="11">IF(AND(ISBLANK(D31),ISBLANK(F31)),"",C31*H31)</f>
        <v/>
      </c>
    </row>
    <row r="32" spans="1:9" x14ac:dyDescent="0.25">
      <c r="A32" s="27"/>
      <c r="B32" s="28"/>
      <c r="C32" s="29"/>
      <c r="D32" s="30"/>
      <c r="E32" s="30"/>
      <c r="F32" s="31"/>
      <c r="G32" s="45" t="str">
        <f t="shared" si="10"/>
        <v/>
      </c>
      <c r="H32" s="11" t="str">
        <f>IF(AND(ISBLANK(D32),ISBLANK(F32)),"",VLOOKUP(G32,'Numerical Grade Table'!$A$2:$B$14,2,FALSE))</f>
        <v/>
      </c>
      <c r="I32" s="12" t="str">
        <f t="shared" si="11"/>
        <v/>
      </c>
    </row>
    <row r="33" spans="1:9" x14ac:dyDescent="0.25">
      <c r="A33" s="27"/>
      <c r="B33" s="28"/>
      <c r="C33" s="29"/>
      <c r="D33" s="30"/>
      <c r="E33" s="30"/>
      <c r="F33" s="31"/>
      <c r="G33" s="45" t="str">
        <f t="shared" si="10"/>
        <v/>
      </c>
      <c r="H33" s="11" t="str">
        <f>IF(AND(ISBLANK(D33),ISBLANK(F33)),"",VLOOKUP(G33,'Numerical Grade Table'!$A$2:$B$14,2,FALSE))</f>
        <v/>
      </c>
      <c r="I33" s="12" t="str">
        <f t="shared" si="11"/>
        <v/>
      </c>
    </row>
    <row r="34" spans="1:9" x14ac:dyDescent="0.25">
      <c r="A34" s="13" t="s">
        <v>20</v>
      </c>
      <c r="B34" s="14"/>
      <c r="C34" s="15">
        <f>IF(AND(ISBLANK($D$5),ISBLANK($F$5)),"",C29+SUMIF(G30:G33,"?*",C30:C33))</f>
        <v>11</v>
      </c>
      <c r="D34" s="16"/>
      <c r="E34" s="16"/>
      <c r="F34" s="16"/>
      <c r="G34" s="16"/>
      <c r="H34" s="17">
        <f>IF(ISBLANK(D$5),"",SUM(H29:H33))</f>
        <v>10</v>
      </c>
      <c r="I34" s="18">
        <f>IF(ISBLANK(D$5),"",SUM(I29:I33))</f>
        <v>36.667000000000002</v>
      </c>
    </row>
    <row r="35" spans="1:9" x14ac:dyDescent="0.25">
      <c r="A35" s="37"/>
      <c r="B35" s="38"/>
      <c r="C35" s="39"/>
      <c r="D35" s="40"/>
      <c r="E35" s="40"/>
      <c r="F35" s="41"/>
      <c r="G35" s="45" t="str">
        <f>IF(ISTEXT(F35),F35,IF(ISTEXT(E35),E35,IF(ISTEXT(D35),D35,"")))</f>
        <v/>
      </c>
      <c r="H35" s="11" t="str">
        <f>IF(AND(ISBLANK(D35),ISBLANK(F35)),"",VLOOKUP(G35,'Numerical Grade Table'!$A$2:$B$14,2,FALSE))</f>
        <v/>
      </c>
      <c r="I35" s="12" t="str">
        <f>IF(AND(ISBLANK(D35),ISBLANK(F35)),"",C35*H35)</f>
        <v/>
      </c>
    </row>
    <row r="36" spans="1:9" x14ac:dyDescent="0.25">
      <c r="A36" s="27"/>
      <c r="B36" s="28"/>
      <c r="C36" s="29"/>
      <c r="D36" s="30"/>
      <c r="E36" s="30"/>
      <c r="F36" s="31"/>
      <c r="G36" s="45" t="str">
        <f t="shared" ref="G36:G38" si="12">IF(ISTEXT(F36),F36,IF(ISTEXT(E36),E36,IF(ISTEXT(D36),D36,"")))</f>
        <v/>
      </c>
      <c r="H36" s="11" t="str">
        <f>IF(AND(ISBLANK(D36),ISBLANK(F36)),"",VLOOKUP(G36,'Numerical Grade Table'!$A$2:$B$14,2,FALSE))</f>
        <v/>
      </c>
      <c r="I36" s="12" t="str">
        <f t="shared" ref="I36:I38" si="13">IF(AND(ISBLANK(D36),ISBLANK(F36)),"",C36*H36)</f>
        <v/>
      </c>
    </row>
    <row r="37" spans="1:9" x14ac:dyDescent="0.25">
      <c r="A37" s="27"/>
      <c r="B37" s="28"/>
      <c r="C37" s="29"/>
      <c r="D37" s="30"/>
      <c r="E37" s="30"/>
      <c r="F37" s="31"/>
      <c r="G37" s="45" t="str">
        <f t="shared" si="12"/>
        <v/>
      </c>
      <c r="H37" s="11" t="str">
        <f>IF(AND(ISBLANK(D37),ISBLANK(F37)),"",VLOOKUP(G37,'Numerical Grade Table'!$A$2:$B$14,2,FALSE))</f>
        <v/>
      </c>
      <c r="I37" s="12" t="str">
        <f t="shared" si="13"/>
        <v/>
      </c>
    </row>
    <row r="38" spans="1:9" x14ac:dyDescent="0.25">
      <c r="A38" s="27"/>
      <c r="B38" s="28"/>
      <c r="C38" s="29"/>
      <c r="D38" s="30"/>
      <c r="E38" s="30"/>
      <c r="F38" s="31"/>
      <c r="G38" s="45" t="str">
        <f t="shared" si="12"/>
        <v/>
      </c>
      <c r="H38" s="11" t="str">
        <f>IF(AND(ISBLANK(D38),ISBLANK(F38)),"",VLOOKUP(G38,'Numerical Grade Table'!$A$2:$B$14,2,FALSE))</f>
        <v/>
      </c>
      <c r="I38" s="12" t="str">
        <f t="shared" si="13"/>
        <v/>
      </c>
    </row>
    <row r="39" spans="1:9" x14ac:dyDescent="0.25">
      <c r="A39" s="13" t="s">
        <v>20</v>
      </c>
      <c r="B39" s="14"/>
      <c r="C39" s="15">
        <f>IF(AND(ISBLANK($D$5),ISBLANK($F$5)),"",C34+SUMIF(G35:G38,"?*",C35:C38))</f>
        <v>11</v>
      </c>
      <c r="D39" s="16"/>
      <c r="E39" s="16"/>
      <c r="F39" s="16"/>
      <c r="G39" s="16"/>
      <c r="H39" s="17">
        <f>IF(ISBLANK(D$5),"",SUM(H34:H38))</f>
        <v>10</v>
      </c>
      <c r="I39" s="18">
        <f>IF(ISBLANK(D$5),"",SUM(I34:I38))</f>
        <v>36.667000000000002</v>
      </c>
    </row>
    <row r="40" spans="1:9" x14ac:dyDescent="0.25">
      <c r="A40" s="37"/>
      <c r="B40" s="38"/>
      <c r="C40" s="39"/>
      <c r="D40" s="40"/>
      <c r="E40" s="40"/>
      <c r="F40" s="41"/>
      <c r="G40" s="45" t="str">
        <f>IF(ISTEXT(F40),F40,IF(ISTEXT(E40),E40,IF(ISTEXT(D40),D40,"")))</f>
        <v/>
      </c>
      <c r="H40" s="11" t="str">
        <f>IF(AND(ISBLANK(D40),ISBLANK(F40)),"",VLOOKUP(G40,'Numerical Grade Table'!$A$2:$B$14,2,FALSE))</f>
        <v/>
      </c>
      <c r="I40" s="12" t="str">
        <f>IF(AND(ISBLANK(D40),ISBLANK(F40)),"",C40*H40)</f>
        <v/>
      </c>
    </row>
    <row r="41" spans="1:9" x14ac:dyDescent="0.25">
      <c r="A41" s="27"/>
      <c r="B41" s="28"/>
      <c r="C41" s="29"/>
      <c r="D41" s="30"/>
      <c r="E41" s="30"/>
      <c r="F41" s="31"/>
      <c r="G41" s="45" t="str">
        <f t="shared" ref="G41:G43" si="14">IF(ISTEXT(F41),F41,IF(ISTEXT(E41),E41,IF(ISTEXT(D41),D41,"")))</f>
        <v/>
      </c>
      <c r="H41" s="11" t="str">
        <f>IF(AND(ISBLANK(D41),ISBLANK(F41)),"",VLOOKUP(G41,'Numerical Grade Table'!$A$2:$B$14,2,FALSE))</f>
        <v/>
      </c>
      <c r="I41" s="12" t="str">
        <f t="shared" ref="I41:I43" si="15">IF(AND(ISBLANK(D41),ISBLANK(F41)),"",C41*H41)</f>
        <v/>
      </c>
    </row>
    <row r="42" spans="1:9" x14ac:dyDescent="0.25">
      <c r="A42" s="27"/>
      <c r="B42" s="28"/>
      <c r="C42" s="29"/>
      <c r="D42" s="30"/>
      <c r="E42" s="30"/>
      <c r="F42" s="31"/>
      <c r="G42" s="45" t="str">
        <f t="shared" si="14"/>
        <v/>
      </c>
      <c r="H42" s="11" t="str">
        <f>IF(AND(ISBLANK(D42),ISBLANK(F42)),"",VLOOKUP(G42,'Numerical Grade Table'!$A$2:$B$14,2,FALSE))</f>
        <v/>
      </c>
      <c r="I42" s="12" t="str">
        <f t="shared" si="15"/>
        <v/>
      </c>
    </row>
    <row r="43" spans="1:9" x14ac:dyDescent="0.25">
      <c r="A43" s="27"/>
      <c r="B43" s="28"/>
      <c r="C43" s="29"/>
      <c r="D43" s="30"/>
      <c r="E43" s="30"/>
      <c r="F43" s="31"/>
      <c r="G43" s="45" t="str">
        <f t="shared" si="14"/>
        <v/>
      </c>
      <c r="H43" s="11" t="str">
        <f>IF(AND(ISBLANK(D43),ISBLANK(F43)),"",VLOOKUP(G43,'Numerical Grade Table'!$A$2:$B$14,2,FALSE))</f>
        <v/>
      </c>
      <c r="I43" s="12" t="str">
        <f t="shared" si="15"/>
        <v/>
      </c>
    </row>
    <row r="44" spans="1:9" x14ac:dyDescent="0.25">
      <c r="A44" s="13" t="s">
        <v>20</v>
      </c>
      <c r="B44" s="14"/>
      <c r="C44" s="15">
        <f>IF(AND(ISBLANK($D$5),ISBLANK($F$5)),"",C39+SUMIF(G40:G43,"?*",C40:C43))</f>
        <v>11</v>
      </c>
      <c r="D44" s="16"/>
      <c r="E44" s="16"/>
      <c r="F44" s="16"/>
      <c r="G44" s="16"/>
      <c r="H44" s="17">
        <f>IF(ISBLANK(D$5),"",SUM(H39:H43))</f>
        <v>10</v>
      </c>
      <c r="I44" s="18">
        <f>IF(ISBLANK(D$5),"",SUM(I39:I43))</f>
        <v>36.667000000000002</v>
      </c>
    </row>
    <row r="45" spans="1:9" x14ac:dyDescent="0.25">
      <c r="A45" s="37"/>
      <c r="B45" s="38"/>
      <c r="C45" s="39"/>
      <c r="D45" s="40"/>
      <c r="E45" s="40"/>
      <c r="F45" s="41"/>
      <c r="G45" s="45" t="str">
        <f>IF(ISTEXT(F45),F45,IF(ISTEXT(E45),E45,IF(ISTEXT(D45),D45,"")))</f>
        <v/>
      </c>
      <c r="H45" s="11" t="str">
        <f>IF(AND(ISBLANK(D45),ISBLANK(F45)),"",VLOOKUP(G45,'Numerical Grade Table'!$A$2:$B$14,2,FALSE))</f>
        <v/>
      </c>
      <c r="I45" s="12" t="str">
        <f t="shared" ref="I45:I48" si="16">IF(ISBLANK(D45),"",C45*H45)</f>
        <v/>
      </c>
    </row>
    <row r="46" spans="1:9" x14ac:dyDescent="0.25">
      <c r="A46" s="27"/>
      <c r="B46" s="28"/>
      <c r="C46" s="29"/>
      <c r="D46" s="30"/>
      <c r="E46" s="30"/>
      <c r="F46" s="31"/>
      <c r="G46" s="45" t="str">
        <f t="shared" ref="G46:G48" si="17">IF(ISTEXT(F46),F46,IF(ISTEXT(E46),E46,IF(ISTEXT(D46),D46,"")))</f>
        <v/>
      </c>
      <c r="H46" s="11" t="str">
        <f>IF(AND(ISBLANK(D46),ISBLANK(F46)),"",VLOOKUP(G46,'Numerical Grade Table'!$A$2:$B$14,2,FALSE))</f>
        <v/>
      </c>
      <c r="I46" s="12" t="str">
        <f t="shared" si="16"/>
        <v/>
      </c>
    </row>
    <row r="47" spans="1:9" x14ac:dyDescent="0.25">
      <c r="A47" s="27"/>
      <c r="B47" s="28"/>
      <c r="C47" s="29"/>
      <c r="D47" s="30"/>
      <c r="E47" s="30"/>
      <c r="F47" s="31"/>
      <c r="G47" s="45" t="str">
        <f t="shared" si="17"/>
        <v/>
      </c>
      <c r="H47" s="11" t="str">
        <f>IF(AND(ISBLANK(D47),ISBLANK(F47)),"",VLOOKUP(G47,'Numerical Grade Table'!$A$2:$B$14,2,FALSE))</f>
        <v/>
      </c>
      <c r="I47" s="12" t="str">
        <f t="shared" si="16"/>
        <v/>
      </c>
    </row>
    <row r="48" spans="1:9" x14ac:dyDescent="0.25">
      <c r="A48" s="27"/>
      <c r="B48" s="28"/>
      <c r="C48" s="29"/>
      <c r="D48" s="30"/>
      <c r="E48" s="30"/>
      <c r="F48" s="31"/>
      <c r="G48" s="45" t="str">
        <f t="shared" si="17"/>
        <v/>
      </c>
      <c r="H48" s="11" t="str">
        <f>IF(AND(ISBLANK(D48),ISBLANK(F48)),"",VLOOKUP(G48,'Numerical Grade Table'!$A$2:$B$14,2,FALSE))</f>
        <v/>
      </c>
      <c r="I48" s="12" t="str">
        <f t="shared" si="16"/>
        <v/>
      </c>
    </row>
    <row r="49" spans="1:9" x14ac:dyDescent="0.25">
      <c r="A49" s="13" t="s">
        <v>20</v>
      </c>
      <c r="B49" s="14"/>
      <c r="C49" s="15">
        <f>IF(AND(ISBLANK($D$5),ISBLANK($F$5)),"",C44+SUMIF(G45:G48,"?*",C45:C48))</f>
        <v>11</v>
      </c>
      <c r="D49" s="16"/>
      <c r="E49" s="16"/>
      <c r="F49" s="16"/>
      <c r="G49" s="16"/>
      <c r="H49" s="17">
        <f>IF(ISBLANK(D$5),"",SUM(H44:H48))</f>
        <v>10</v>
      </c>
      <c r="I49" s="18">
        <f>IF(ISBLANK(D$5),"",SUM(I44:I48))</f>
        <v>36.667000000000002</v>
      </c>
    </row>
    <row r="50" spans="1:9" x14ac:dyDescent="0.25">
      <c r="A50" s="37"/>
      <c r="B50" s="38"/>
      <c r="C50" s="39"/>
      <c r="D50" s="40"/>
      <c r="E50" s="40"/>
      <c r="F50" s="41"/>
      <c r="G50" s="45" t="str">
        <f>IF(ISTEXT(F50),F50,IF(ISTEXT(E50),E50,IF(ISTEXT(D50),D50,"")))</f>
        <v/>
      </c>
      <c r="H50" s="11" t="str">
        <f>IF(AND(ISBLANK(D50),ISBLANK(F50)),"",VLOOKUP(G50,'Numerical Grade Table'!$A$2:$B$14,2,FALSE))</f>
        <v/>
      </c>
      <c r="I50" s="12" t="str">
        <f>IF(AND(ISBLANK(D50),ISBLANK(F50)),"",C50*H50)</f>
        <v/>
      </c>
    </row>
    <row r="51" spans="1:9" x14ac:dyDescent="0.25">
      <c r="A51" s="27"/>
      <c r="B51" s="28"/>
      <c r="C51" s="29"/>
      <c r="D51" s="30"/>
      <c r="E51" s="30"/>
      <c r="F51" s="31"/>
      <c r="G51" s="45" t="str">
        <f t="shared" ref="G51:G53" si="18">IF(ISTEXT(F51),F51,IF(ISTEXT(E51),E51,IF(ISTEXT(D51),D51,"")))</f>
        <v/>
      </c>
      <c r="H51" s="11" t="str">
        <f>IF(AND(ISBLANK(D51),ISBLANK(F51)),"",VLOOKUP(G51,'Numerical Grade Table'!$A$2:$B$14,2,FALSE))</f>
        <v/>
      </c>
      <c r="I51" s="12" t="str">
        <f t="shared" ref="I51:I53" si="19">IF(AND(ISBLANK(D51),ISBLANK(F51)),"",C51*H51)</f>
        <v/>
      </c>
    </row>
    <row r="52" spans="1:9" x14ac:dyDescent="0.25">
      <c r="A52" s="27"/>
      <c r="B52" s="28"/>
      <c r="C52" s="29"/>
      <c r="D52" s="30"/>
      <c r="E52" s="30"/>
      <c r="F52" s="31"/>
      <c r="G52" s="45" t="str">
        <f t="shared" si="18"/>
        <v/>
      </c>
      <c r="H52" s="11" t="str">
        <f>IF(AND(ISBLANK(D52),ISBLANK(F52)),"",VLOOKUP(G52,'Numerical Grade Table'!$A$2:$B$14,2,FALSE))</f>
        <v/>
      </c>
      <c r="I52" s="12" t="str">
        <f t="shared" si="19"/>
        <v/>
      </c>
    </row>
    <row r="53" spans="1:9" x14ac:dyDescent="0.25">
      <c r="A53" s="27"/>
      <c r="B53" s="28"/>
      <c r="C53" s="29"/>
      <c r="D53" s="30"/>
      <c r="E53" s="30"/>
      <c r="F53" s="31"/>
      <c r="G53" s="45" t="str">
        <f t="shared" si="18"/>
        <v/>
      </c>
      <c r="H53" s="11" t="str">
        <f>IF(AND(ISBLANK(D53),ISBLANK(F53)),"",VLOOKUP(G53,'Numerical Grade Table'!$A$2:$B$14,2,FALSE))</f>
        <v/>
      </c>
      <c r="I53" s="12" t="str">
        <f t="shared" si="19"/>
        <v/>
      </c>
    </row>
    <row r="54" spans="1:9" ht="15.75" thickBot="1" x14ac:dyDescent="0.3">
      <c r="A54" s="19" t="s">
        <v>20</v>
      </c>
      <c r="B54" s="20"/>
      <c r="C54" s="21">
        <f>IF(AND(ISBLANK($D$5),ISBLANK($F$5)),"",C49+SUMIF(G50:G53,"?*",C50:C53))</f>
        <v>11</v>
      </c>
      <c r="D54" s="22"/>
      <c r="E54" s="22"/>
      <c r="F54" s="22"/>
      <c r="G54" s="22"/>
      <c r="H54" s="23">
        <f>IF(ISBLANK(D$5),"",SUM(H49:H53))</f>
        <v>10</v>
      </c>
      <c r="I54" s="24">
        <f>IF(ISBLANK(D$5),"",SUM(I49:I53))</f>
        <v>36.667000000000002</v>
      </c>
    </row>
    <row r="55" spans="1:9" ht="15.75" thickTop="1" x14ac:dyDescent="0.25">
      <c r="H55" s="5"/>
      <c r="I55" s="5"/>
    </row>
    <row r="56" spans="1:9" ht="15.75" x14ac:dyDescent="0.25">
      <c r="H56" s="25" t="s">
        <v>3</v>
      </c>
      <c r="I56" s="26">
        <f>IF(ISBLANK(D5),"",I54/C54)</f>
        <v>3.3333636363636363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4"/>
  <sheetViews>
    <sheetView workbookViewId="0">
      <selection activeCell="A15" sqref="A15"/>
    </sheetView>
  </sheetViews>
  <sheetFormatPr defaultRowHeight="15" x14ac:dyDescent="0.25"/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 t="s">
        <v>4</v>
      </c>
      <c r="B2" s="2">
        <v>4</v>
      </c>
      <c r="C2" s="2" t="s">
        <v>5</v>
      </c>
      <c r="F2" s="2" t="s">
        <v>5</v>
      </c>
    </row>
    <row r="3" spans="1:8" x14ac:dyDescent="0.25">
      <c r="A3" s="2" t="s">
        <v>28</v>
      </c>
      <c r="B3" s="2">
        <v>3.6669999999999998</v>
      </c>
      <c r="C3" s="2" t="s">
        <v>5</v>
      </c>
      <c r="F3" s="2" t="s">
        <v>5</v>
      </c>
    </row>
    <row r="4" spans="1:8" x14ac:dyDescent="0.25">
      <c r="A4" s="2" t="s">
        <v>7</v>
      </c>
      <c r="B4" s="2">
        <v>3.3330000000000002</v>
      </c>
      <c r="C4" s="2" t="s">
        <v>5</v>
      </c>
      <c r="F4" s="2" t="s">
        <v>5</v>
      </c>
    </row>
    <row r="5" spans="1:8" x14ac:dyDescent="0.25">
      <c r="A5" s="2" t="s">
        <v>9</v>
      </c>
      <c r="B5" s="2">
        <v>3</v>
      </c>
      <c r="C5" s="2" t="s">
        <v>5</v>
      </c>
      <c r="F5" s="2" t="s">
        <v>5</v>
      </c>
    </row>
    <row r="6" spans="1:8" x14ac:dyDescent="0.25">
      <c r="A6" s="2" t="s">
        <v>18</v>
      </c>
      <c r="B6" s="2">
        <v>2.6669999999999998</v>
      </c>
    </row>
    <row r="7" spans="1:8" x14ac:dyDescent="0.25">
      <c r="A7" s="2" t="s">
        <v>6</v>
      </c>
      <c r="B7" s="2">
        <v>2.3330000000000002</v>
      </c>
    </row>
    <row r="8" spans="1:8" x14ac:dyDescent="0.25">
      <c r="A8" s="2" t="s">
        <v>8</v>
      </c>
      <c r="B8" s="2">
        <v>2</v>
      </c>
    </row>
    <row r="9" spans="1:8" x14ac:dyDescent="0.25">
      <c r="A9" s="2" t="s">
        <v>27</v>
      </c>
      <c r="B9" s="2">
        <v>1.667</v>
      </c>
    </row>
    <row r="10" spans="1:8" x14ac:dyDescent="0.25">
      <c r="A10" s="2" t="s">
        <v>24</v>
      </c>
      <c r="B10" s="2">
        <v>1.333</v>
      </c>
    </row>
    <row r="11" spans="1:8" x14ac:dyDescent="0.25">
      <c r="A11" s="2" t="s">
        <v>25</v>
      </c>
      <c r="B11" s="2">
        <v>1</v>
      </c>
    </row>
    <row r="12" spans="1:8" x14ac:dyDescent="0.25">
      <c r="A12" s="2" t="s">
        <v>26</v>
      </c>
      <c r="B12" s="2">
        <v>0.66700000000000004</v>
      </c>
    </row>
    <row r="13" spans="1:8" x14ac:dyDescent="0.25">
      <c r="A13" s="2" t="s">
        <v>10</v>
      </c>
      <c r="B13" s="2">
        <v>0</v>
      </c>
    </row>
    <row r="14" spans="1:8" x14ac:dyDescent="0.25">
      <c r="A14" s="2" t="s">
        <v>31</v>
      </c>
      <c r="B14" s="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GPA calculator (empty)</vt:lpstr>
      <vt:lpstr>GPA calculator (Example)</vt:lpstr>
      <vt:lpstr>Numerical Grade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McNeil</dc:creator>
  <cp:lastModifiedBy>Christina McNeil</cp:lastModifiedBy>
  <dcterms:created xsi:type="dcterms:W3CDTF">2013-07-18T21:06:32Z</dcterms:created>
  <dcterms:modified xsi:type="dcterms:W3CDTF">2021-09-14T20:16:35Z</dcterms:modified>
</cp:coreProperties>
</file>